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un/Google Drive/ TEACHING/Neuroscience/"/>
    </mc:Choice>
  </mc:AlternateContent>
  <bookViews>
    <workbookView xWindow="3560" yWindow="2120" windowWidth="20420" windowHeight="15440" tabRatio="500"/>
  </bookViews>
  <sheets>
    <sheet name="Sheet1" sheetId="1" r:id="rId1"/>
  </sheets>
  <definedNames>
    <definedName name="_xlnm.Print_Area" localSheetId="0">Sheet1!$B$14:$I$101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6" i="1" l="1"/>
  <c r="C86" i="1"/>
  <c r="D99" i="1"/>
  <c r="C99" i="1"/>
  <c r="D44" i="1"/>
  <c r="C44" i="1"/>
  <c r="D26" i="1"/>
  <c r="D27" i="1"/>
  <c r="D28" i="1"/>
  <c r="D29" i="1"/>
  <c r="D30" i="1"/>
  <c r="D31" i="1"/>
  <c r="D25" i="1"/>
  <c r="C26" i="1"/>
  <c r="C27" i="1"/>
  <c r="C28" i="1"/>
  <c r="C29" i="1"/>
  <c r="C30" i="1"/>
  <c r="C31" i="1"/>
  <c r="C25" i="1"/>
  <c r="D83" i="1"/>
  <c r="D84" i="1"/>
  <c r="D85" i="1"/>
  <c r="D87" i="1"/>
  <c r="D88" i="1"/>
  <c r="D89" i="1"/>
  <c r="D90" i="1"/>
  <c r="D91" i="1"/>
  <c r="D92" i="1"/>
  <c r="D93" i="1"/>
  <c r="D94" i="1"/>
  <c r="D95" i="1"/>
  <c r="D82" i="1"/>
  <c r="C83" i="1"/>
  <c r="C84" i="1"/>
  <c r="C85" i="1"/>
  <c r="C87" i="1"/>
  <c r="C88" i="1"/>
  <c r="C89" i="1"/>
  <c r="C90" i="1"/>
  <c r="C91" i="1"/>
  <c r="C92" i="1"/>
  <c r="C93" i="1"/>
  <c r="C94" i="1"/>
  <c r="C95" i="1"/>
  <c r="C82" i="1"/>
  <c r="C43" i="1"/>
  <c r="C48" i="1"/>
  <c r="C49" i="1"/>
  <c r="C42" i="1"/>
  <c r="C45" i="1"/>
  <c r="C46" i="1"/>
  <c r="C47" i="1"/>
  <c r="C41" i="1"/>
  <c r="N82" i="1"/>
  <c r="D43" i="1"/>
  <c r="D48" i="1"/>
  <c r="D49" i="1"/>
  <c r="D42" i="1"/>
  <c r="D45" i="1"/>
  <c r="D46" i="1"/>
  <c r="D47" i="1"/>
  <c r="D41" i="1"/>
  <c r="O82" i="1"/>
  <c r="D53" i="1"/>
  <c r="D52" i="1"/>
  <c r="D54" i="1"/>
  <c r="D55" i="1"/>
  <c r="D56" i="1"/>
  <c r="D57" i="1"/>
  <c r="D58" i="1"/>
  <c r="D51" i="1"/>
  <c r="D79" i="1"/>
  <c r="D80" i="1"/>
  <c r="D78" i="1"/>
  <c r="D75" i="1"/>
  <c r="D76" i="1"/>
  <c r="D77" i="1"/>
  <c r="D74" i="1"/>
  <c r="D61" i="1"/>
  <c r="D62" i="1"/>
  <c r="D63" i="1"/>
  <c r="D64" i="1"/>
  <c r="D65" i="1"/>
  <c r="D66" i="1"/>
  <c r="D67" i="1"/>
  <c r="D68" i="1"/>
  <c r="D69" i="1"/>
  <c r="D70" i="1"/>
  <c r="D71" i="1"/>
  <c r="D72" i="1"/>
  <c r="D60" i="1"/>
  <c r="D98" i="1"/>
  <c r="D100" i="1"/>
  <c r="D101" i="1"/>
  <c r="D97" i="1"/>
  <c r="D39" i="1"/>
  <c r="O39" i="1"/>
  <c r="C53" i="1"/>
  <c r="C52" i="1"/>
  <c r="C54" i="1"/>
  <c r="C55" i="1"/>
  <c r="C56" i="1"/>
  <c r="C57" i="1"/>
  <c r="C58" i="1"/>
  <c r="C51" i="1"/>
  <c r="C79" i="1"/>
  <c r="C80" i="1"/>
  <c r="C78" i="1"/>
  <c r="C75" i="1"/>
  <c r="C76" i="1"/>
  <c r="C77" i="1"/>
  <c r="C74" i="1"/>
  <c r="C61" i="1"/>
  <c r="C62" i="1"/>
  <c r="C63" i="1"/>
  <c r="C64" i="1"/>
  <c r="C65" i="1"/>
  <c r="C66" i="1"/>
  <c r="C67" i="1"/>
  <c r="C68" i="1"/>
  <c r="C69" i="1"/>
  <c r="C70" i="1"/>
  <c r="C71" i="1"/>
  <c r="C72" i="1"/>
  <c r="C60" i="1"/>
  <c r="C98" i="1"/>
  <c r="C100" i="1"/>
  <c r="C101" i="1"/>
  <c r="C97" i="1"/>
  <c r="C39" i="1"/>
  <c r="N39" i="1"/>
  <c r="D22" i="1"/>
  <c r="D18" i="1"/>
  <c r="D35" i="1"/>
  <c r="D36" i="1"/>
  <c r="D34" i="1"/>
  <c r="D37" i="1"/>
  <c r="D33" i="1"/>
  <c r="D17" i="1"/>
  <c r="D19" i="1"/>
  <c r="D23" i="1"/>
  <c r="D15" i="1"/>
  <c r="C22" i="1"/>
  <c r="C18" i="1"/>
  <c r="C35" i="1"/>
  <c r="C36" i="1"/>
  <c r="C34" i="1"/>
  <c r="C37" i="1"/>
  <c r="C33" i="1"/>
  <c r="C17" i="1"/>
  <c r="C19" i="1"/>
  <c r="C23" i="1"/>
  <c r="C15" i="1"/>
  <c r="O15" i="1"/>
  <c r="N15" i="1"/>
</calcChain>
</file>

<file path=xl/sharedStrings.xml><?xml version="1.0" encoding="utf-8"?>
<sst xmlns="http://schemas.openxmlformats.org/spreadsheetml/2006/main" count="125" uniqueCount="124">
  <si>
    <t>Prerequisites</t>
  </si>
  <si>
    <t xml:space="preserve">   MCDB210 Development</t>
  </si>
  <si>
    <t xml:space="preserve">   MCDB300 or MBB300 Biochemistry</t>
  </si>
  <si>
    <t xml:space="preserve">   MCDB202 Genetics</t>
  </si>
  <si>
    <t xml:space="preserve">   MCDB310 Physiology</t>
  </si>
  <si>
    <t xml:space="preserve">   BENG350 Physiological Systems</t>
  </si>
  <si>
    <t xml:space="preserve">   MCDB200 Molecular Biology</t>
  </si>
  <si>
    <t xml:space="preserve">   CPSC223 Data structures</t>
  </si>
  <si>
    <t xml:space="preserve">   CPSC323 Systems</t>
  </si>
  <si>
    <t xml:space="preserve">   CPSC365 Algorithms</t>
  </si>
  <si>
    <t xml:space="preserve">   CPSC475/476 Computational vision</t>
  </si>
  <si>
    <t xml:space="preserve">   STAT361 Data analysis</t>
  </si>
  <si>
    <t>Quantitative Core</t>
    <phoneticPr fontId="1"/>
  </si>
  <si>
    <t>Electives</t>
    <phoneticPr fontId="1"/>
  </si>
  <si>
    <t xml:space="preserve">   PSYC321 Psychopharmacology</t>
  </si>
  <si>
    <t xml:space="preserve">   PSYC411 Systems Neuroscience</t>
  </si>
  <si>
    <t xml:space="preserve">   PSYC376 Learning and memory</t>
  </si>
  <si>
    <t xml:space="preserve">   PSYC335 Cognitive Neuroscience</t>
  </si>
  <si>
    <t>Neuroscience Foundations</t>
    <phoneticPr fontId="1"/>
  </si>
  <si>
    <t>Systems/Circuits/Behavior Core</t>
    <phoneticPr fontId="1"/>
  </si>
  <si>
    <t>Molecular/Cellular/Biological Core</t>
    <phoneticPr fontId="1"/>
  </si>
  <si>
    <t xml:space="preserve">   MCDB361 Dynamical Systems in Biology</t>
    <phoneticPr fontId="1"/>
  </si>
  <si>
    <t xml:space="preserve">   MCDB440 Brain Development and Plasticity</t>
    <phoneticPr fontId="1"/>
  </si>
  <si>
    <t>PSYC 23_L Computational Methods in Human Neuroscience</t>
  </si>
  <si>
    <t>PSYC 260 Research Methods in Behavioral Genetics</t>
  </si>
  <si>
    <t>PSYC 270 Research Methods in Behavioral Neuroscience</t>
  </si>
  <si>
    <t xml:space="preserve">   MCDB370 Biotechnology</t>
    <phoneticPr fontId="1"/>
  </si>
  <si>
    <t xml:space="preserve">   MCDB450 The Human Genome</t>
    <phoneticPr fontId="1"/>
  </si>
  <si>
    <t xml:space="preserve">   MCDB452 Bioinformatics: … Simulation and Data Mining</t>
    <phoneticPr fontId="1"/>
  </si>
  <si>
    <t xml:space="preserve">   MCDB4xx Cell Biology of the Neuron</t>
    <phoneticPr fontId="1"/>
  </si>
  <si>
    <t xml:space="preserve">   MCDB205 Cell Biology</t>
    <phoneticPr fontId="1"/>
  </si>
  <si>
    <t xml:space="preserve">   MCDB 261 or MCDB 361 Dynamical Systems</t>
    <phoneticPr fontId="1"/>
  </si>
  <si>
    <t xml:space="preserve">   CPSC201 Introduction to Computer Science</t>
    <phoneticPr fontId="1"/>
  </si>
  <si>
    <t xml:space="preserve">   CPSC 202 Mathematical Tools for Computer Science</t>
    <phoneticPr fontId="1"/>
  </si>
  <si>
    <t xml:space="preserve">   PSYC141 The Criminal Mind</t>
    <phoneticPr fontId="1"/>
  </si>
  <si>
    <t>MCDB 320L Neurobiology Lab (.5 credits, with MCDB 320)</t>
    <phoneticPr fontId="1"/>
  </si>
  <si>
    <t>Advanced Allied (or second Quant Core course)</t>
    <phoneticPr fontId="1"/>
  </si>
  <si>
    <t xml:space="preserve">   AMTH 262: Computational Tools for Data Science</t>
    <phoneticPr fontId="1"/>
  </si>
  <si>
    <t xml:space="preserve">   MATH 246 or 247: Differential Equations</t>
    <phoneticPr fontId="1"/>
  </si>
  <si>
    <t xml:space="preserve">   MATH 222, 225, or 230+231: Linear Algebra</t>
    <phoneticPr fontId="1"/>
  </si>
  <si>
    <t xml:space="preserve">   PHYS 301 Mathematical Methods in Physics</t>
    <phoneticPr fontId="1"/>
  </si>
  <si>
    <t xml:space="preserve">   CPSC100 Introduction to Computing and Programming</t>
    <phoneticPr fontId="1"/>
  </si>
  <si>
    <t xml:space="preserve">   PHYS420 Thermodynamics and Statistical Mechanics</t>
    <phoneticPr fontId="1"/>
  </si>
  <si>
    <t>Statistics (PSYC 200, STAT 103, STAT 262, or AMTH)</t>
    <phoneticPr fontId="1"/>
  </si>
  <si>
    <t xml:space="preserve">   BENG445 Biomedical Image Processing and Analysis</t>
  </si>
  <si>
    <t>PSYC 231L Research Methods in Human Neuroscience</t>
    <phoneticPr fontId="1"/>
  </si>
  <si>
    <t>1+</t>
    <phoneticPr fontId="1"/>
  </si>
  <si>
    <t>2+</t>
    <phoneticPr fontId="1"/>
  </si>
  <si>
    <t>2+</t>
    <phoneticPr fontId="1"/>
  </si>
  <si>
    <t>1+</t>
    <phoneticPr fontId="1"/>
  </si>
  <si>
    <t>1+</t>
    <phoneticPr fontId="1"/>
  </si>
  <si>
    <t>BIOL 103-104</t>
    <phoneticPr fontId="1"/>
  </si>
  <si>
    <t>A</t>
    <phoneticPr fontId="1"/>
  </si>
  <si>
    <t>A-</t>
    <phoneticPr fontId="1"/>
  </si>
  <si>
    <t>A+</t>
    <phoneticPr fontId="1"/>
  </si>
  <si>
    <t>B+</t>
    <phoneticPr fontId="1"/>
  </si>
  <si>
    <t>B</t>
    <phoneticPr fontId="1"/>
  </si>
  <si>
    <t>B-</t>
    <phoneticPr fontId="1"/>
  </si>
  <si>
    <t>C+</t>
    <phoneticPr fontId="1"/>
  </si>
  <si>
    <t>C</t>
    <phoneticPr fontId="1"/>
  </si>
  <si>
    <t>C-</t>
    <phoneticPr fontId="1"/>
  </si>
  <si>
    <t>D+</t>
    <phoneticPr fontId="1"/>
  </si>
  <si>
    <t>D</t>
    <phoneticPr fontId="1"/>
  </si>
  <si>
    <t>D-</t>
    <phoneticPr fontId="1"/>
  </si>
  <si>
    <t>Pass</t>
    <phoneticPr fontId="1"/>
  </si>
  <si>
    <t>Notes/Questions</t>
    <phoneticPr fontId="1"/>
  </si>
  <si>
    <t>planned</t>
    <phoneticPr fontId="1"/>
  </si>
  <si>
    <t>Actual</t>
    <phoneticPr fontId="1"/>
  </si>
  <si>
    <t>Planned</t>
    <phoneticPr fontId="1"/>
  </si>
  <si>
    <t>Required</t>
    <phoneticPr fontId="1"/>
  </si>
  <si>
    <t>BIOL 101-102</t>
    <phoneticPr fontId="1"/>
  </si>
  <si>
    <t>Senior Requirement</t>
    <phoneticPr fontId="1"/>
  </si>
  <si>
    <t>Neuroscience Lab</t>
    <phoneticPr fontId="1"/>
  </si>
  <si>
    <t>First Year</t>
    <phoneticPr fontId="1"/>
  </si>
  <si>
    <t>Sophomore</t>
    <phoneticPr fontId="1"/>
  </si>
  <si>
    <t>Junior</t>
    <phoneticPr fontId="1"/>
  </si>
  <si>
    <t>Senior</t>
    <phoneticPr fontId="1"/>
  </si>
  <si>
    <t>TOTAL</t>
    <phoneticPr fontId="1"/>
  </si>
  <si>
    <t>Year 1</t>
    <phoneticPr fontId="1"/>
  </si>
  <si>
    <t>Year 2</t>
    <phoneticPr fontId="1"/>
  </si>
  <si>
    <t>Year 3</t>
    <phoneticPr fontId="1"/>
  </si>
  <si>
    <t>Year 4</t>
    <phoneticPr fontId="1"/>
  </si>
  <si>
    <t>Deadline May 3, 2017, 5pm</t>
    <phoneticPr fontId="1"/>
  </si>
  <si>
    <t>E-mail address here</t>
    <phoneticPr fontId="1"/>
  </si>
  <si>
    <t xml:space="preserve">   CHEM174 or 220 Organic Chemistry I</t>
    <phoneticPr fontId="1"/>
  </si>
  <si>
    <t xml:space="preserve">   PHYS 171,181,201,261: Univ.,Intro, or Intns. Physics</t>
    <phoneticPr fontId="1"/>
  </si>
  <si>
    <t xml:space="preserve">   PHYS 170,180,200,260: Univ.,Intro, or Intns. Physics</t>
    <phoneticPr fontId="1"/>
  </si>
  <si>
    <t xml:space="preserve">   CHEM 161,163, or equivalent General Chemistry I</t>
    <phoneticPr fontId="1"/>
  </si>
  <si>
    <t xml:space="preserve">   CHEM 165, 167, or equivalent General Chemistry II</t>
    <phoneticPr fontId="1"/>
  </si>
  <si>
    <t>SID here</t>
    <phoneticPr fontId="1"/>
  </si>
  <si>
    <t>Before NSCI, what was your intended or declared major?</t>
    <phoneticPr fontId="1"/>
  </si>
  <si>
    <t>Please replace the yellow box text below with the requested info</t>
    <phoneticPr fontId="1"/>
  </si>
  <si>
    <t xml:space="preserve">   PSYC161 Drugs, Brain, Behavior</t>
    <phoneticPr fontId="1"/>
  </si>
  <si>
    <t xml:space="preserve">   CGSC110 Introduction to Cognitive Science</t>
    <phoneticPr fontId="1"/>
  </si>
  <si>
    <t>MCDB 320 (Neurobiology; BIOL101-104 required; chem phys recmnd)</t>
    <phoneticPr fontId="1"/>
  </si>
  <si>
    <t>PSYC 160 (The Human Brain) or 170 (Fundamentals of Neurosci)</t>
    <phoneticPr fontId="1"/>
  </si>
  <si>
    <t>&lt;--1 if elective requirements are fulfilled</t>
  </si>
  <si>
    <t>&lt;--1 if requirements are fulfilled</t>
  </si>
  <si>
    <t>Neuroscience (NSCI) Major Worksheet</t>
  </si>
  <si>
    <t xml:space="preserve">   MATH 116 recommended, or 112, 115, 120: Calculus</t>
  </si>
  <si>
    <t xml:space="preserve">   CHEM175 or 221 Organic Chemistry II or Orgo of Life Proc</t>
  </si>
  <si>
    <t>&lt;=2</t>
  </si>
  <si>
    <t xml:space="preserve">   EENG 200 Introduction to Electronics</t>
  </si>
  <si>
    <t>_______ Behavioral Endocrinology</t>
  </si>
  <si>
    <t>&lt;-- Click on cell A8, and pull down menu arrows appear on the right edge of the cell)</t>
  </si>
  <si>
    <t>Current Class Year</t>
  </si>
  <si>
    <t>Current class year</t>
  </si>
  <si>
    <t xml:space="preserve">For relevant yellow cells below, click on cell, and use pull-down menu to enter your earned grade or "planned" </t>
  </si>
  <si>
    <t>Relevant credits are tallied in the "Actual" and "Planned"columns. When a requirement is fulfilled, the relevant cell will turn from red to lime green</t>
  </si>
  <si>
    <t xml:space="preserve">   PSYC316 Clinical Neuroscience</t>
  </si>
  <si>
    <t xml:space="preserve">   PSYC303 Social Neuroscience</t>
  </si>
  <si>
    <t xml:space="preserve">   PSYC352 Adolescent Brain</t>
  </si>
  <si>
    <t>Basic Allied STEM (Lab courses do not count towards NSCI)</t>
  </si>
  <si>
    <t>Other Allied (up to two courses may apply towards NSCI)</t>
  </si>
  <si>
    <t>Senior Research (Spring)</t>
  </si>
  <si>
    <t>Senior Research (Fall)</t>
  </si>
  <si>
    <t>Junior Research (Summer)</t>
  </si>
  <si>
    <t>Junior Research (Spring)</t>
  </si>
  <si>
    <t>Last Name, First Name here</t>
  </si>
  <si>
    <t>Version of May 1, 2017; For planning, not contractual; please report any errors to marvin.chun@yale.edu</t>
  </si>
  <si>
    <t xml:space="preserve">   MATH 244: Discrete Mathematics</t>
  </si>
  <si>
    <t xml:space="preserve">   PSYC 147 Animal Models of Clinical Disorders</t>
  </si>
  <si>
    <t xml:space="preserve">   CPSC112 Introduction to Programming</t>
  </si>
  <si>
    <t xml:space="preserve">   CPSC202 Mathematical Tools for Computer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</si>
</sst>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  <scheme val="minor"/>
    </font>
    <font>
      <sz val="9"/>
      <color rgb="FF000000"/>
      <name val="Calibri"/>
      <scheme val="minor"/>
    </font>
    <font>
      <sz val="9"/>
      <name val="Calibri"/>
      <scheme val="minor"/>
    </font>
    <font>
      <b/>
      <sz val="9"/>
      <color theme="1"/>
      <name val="Calibri"/>
      <scheme val="minor"/>
    </font>
    <font>
      <sz val="8"/>
      <color theme="1"/>
      <name val="Calibri"/>
      <scheme val="minor"/>
    </font>
    <font>
      <sz val="10"/>
      <color rgb="FFFF0000"/>
      <name val="Calibri"/>
      <scheme val="minor"/>
    </font>
    <font>
      <b/>
      <sz val="10"/>
      <name val="Calibri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858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40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6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/>
    <xf numFmtId="0" fontId="9" fillId="2" borderId="0" xfId="0" applyFont="1" applyFill="1" applyBorder="1" applyAlignment="1">
      <alignment vertical="top"/>
    </xf>
    <xf numFmtId="49" fontId="4" fillId="0" borderId="0" xfId="0" applyNumberFormat="1" applyFont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3" borderId="2" xfId="0" applyFont="1" applyFill="1" applyBorder="1"/>
    <xf numFmtId="49" fontId="4" fillId="3" borderId="2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wrapText="1"/>
    </xf>
    <xf numFmtId="0" fontId="0" fillId="0" borderId="0" xfId="0" applyAlignment="1"/>
    <xf numFmtId="15" fontId="4" fillId="0" borderId="0" xfId="0" applyNumberFormat="1" applyFont="1" applyBorder="1" applyAlignment="1">
      <alignment horizontal="left"/>
    </xf>
    <xf numFmtId="15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center" wrapText="1"/>
    </xf>
    <xf numFmtId="0" fontId="4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Protection="1">
      <protection hidden="1"/>
    </xf>
    <xf numFmtId="0" fontId="10" fillId="5" borderId="0" xfId="0" applyFont="1" applyFill="1" applyProtection="1">
      <protection locked="0"/>
    </xf>
    <xf numFmtId="0" fontId="4" fillId="5" borderId="0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/>
    <xf numFmtId="0" fontId="0" fillId="0" borderId="0" xfId="0" applyFont="1" applyAlignment="1"/>
    <xf numFmtId="0" fontId="0" fillId="3" borderId="3" xfId="0" applyFont="1" applyFill="1" applyBorder="1"/>
    <xf numFmtId="0" fontId="4" fillId="0" borderId="0" xfId="0" applyFont="1" applyFill="1" applyBorder="1" applyProtection="1">
      <protection hidden="1"/>
    </xf>
    <xf numFmtId="49" fontId="4" fillId="0" borderId="0" xfId="0" applyNumberFormat="1" applyFont="1" applyFill="1" applyBorder="1" applyAlignment="1">
      <alignment wrapText="1"/>
    </xf>
    <xf numFmtId="0" fontId="4" fillId="3" borderId="4" xfId="0" applyFont="1" applyFill="1" applyBorder="1" applyProtection="1">
      <protection hidden="1"/>
    </xf>
    <xf numFmtId="0" fontId="4" fillId="3" borderId="4" xfId="0" applyFont="1" applyFill="1" applyBorder="1" applyAlignment="1" applyProtection="1">
      <alignment vertical="top"/>
      <protection hidden="1"/>
    </xf>
    <xf numFmtId="0" fontId="4" fillId="3" borderId="5" xfId="0" applyFont="1" applyFill="1" applyBorder="1" applyProtection="1">
      <protection hidden="1"/>
    </xf>
    <xf numFmtId="0" fontId="4" fillId="3" borderId="6" xfId="0" applyFont="1" applyFill="1" applyBorder="1" applyProtection="1">
      <protection hidden="1"/>
    </xf>
    <xf numFmtId="0" fontId="4" fillId="3" borderId="8" xfId="0" applyFont="1" applyFill="1" applyBorder="1"/>
    <xf numFmtId="0" fontId="4" fillId="3" borderId="8" xfId="0" applyFont="1" applyFill="1" applyBorder="1" applyAlignment="1">
      <alignment vertical="top"/>
    </xf>
    <xf numFmtId="0" fontId="4" fillId="3" borderId="7" xfId="0" applyFont="1" applyFill="1" applyBorder="1"/>
    <xf numFmtId="0" fontId="4" fillId="3" borderId="9" xfId="0" applyFont="1" applyFill="1" applyBorder="1"/>
    <xf numFmtId="49" fontId="4" fillId="0" borderId="0" xfId="0" applyNumberFormat="1" applyFont="1" applyBorder="1" applyAlignment="1" applyProtection="1">
      <alignment wrapText="1"/>
      <protection locked="0"/>
    </xf>
    <xf numFmtId="0" fontId="8" fillId="0" borderId="0" xfId="0" applyFont="1"/>
    <xf numFmtId="15" fontId="4" fillId="5" borderId="0" xfId="0" applyNumberFormat="1" applyFont="1" applyFill="1" applyBorder="1" applyAlignment="1">
      <alignment horizontal="left"/>
    </xf>
    <xf numFmtId="0" fontId="0" fillId="5" borderId="0" xfId="0" applyFill="1" applyAlignment="1"/>
    <xf numFmtId="15" fontId="6" fillId="5" borderId="2" xfId="0" applyNumberFormat="1" applyFont="1" applyFill="1" applyBorder="1" applyAlignment="1">
      <alignment horizontal="left"/>
    </xf>
    <xf numFmtId="0" fontId="0" fillId="5" borderId="2" xfId="0" applyFill="1" applyBorder="1" applyAlignment="1"/>
    <xf numFmtId="15" fontId="4" fillId="4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/>
    </xf>
    <xf numFmtId="0" fontId="14" fillId="0" borderId="0" xfId="0" applyFont="1" applyAlignment="1"/>
    <xf numFmtId="15" fontId="4" fillId="0" borderId="0" xfId="0" applyNumberFormat="1" applyFont="1" applyBorder="1" applyAlignment="1">
      <alignment horizontal="left"/>
    </xf>
    <xf numFmtId="0" fontId="0" fillId="0" borderId="0" xfId="0" applyAlignment="1"/>
    <xf numFmtId="0" fontId="0" fillId="0" borderId="0" xfId="0" applyAlignment="1" applyProtection="1">
      <protection locked="0"/>
    </xf>
  </cellXfs>
  <cellStyles count="4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Normal" xfId="0" builtinId="0"/>
  </cellStyles>
  <dxfs count="6">
    <dxf>
      <font>
        <color theme="1"/>
      </font>
      <fill>
        <patternFill>
          <fgColor auto="1"/>
          <bgColor theme="9" tint="0.79998168889431442"/>
        </patternFill>
      </fill>
    </dxf>
    <dxf>
      <font>
        <color theme="1"/>
      </font>
      <fill>
        <patternFill>
          <fgColor auto="1"/>
          <bgColor theme="9" tint="0.79998168889431442"/>
        </patternFill>
      </fill>
    </dxf>
    <dxf>
      <font>
        <color theme="1"/>
      </font>
      <fill>
        <patternFill>
          <fgColor auto="1"/>
          <bgColor theme="9" tint="0.79998168889431442"/>
        </patternFill>
      </fill>
    </dxf>
    <dxf>
      <font>
        <color theme="1"/>
      </font>
      <fill>
        <patternFill>
          <fgColor auto="1"/>
          <bgColor theme="9" tint="0.79998168889431442"/>
        </patternFill>
      </fill>
    </dxf>
    <dxf>
      <font>
        <color theme="1"/>
      </font>
      <fill>
        <patternFill>
          <fgColor auto="1"/>
          <bgColor theme="9" tint="0.79998168889431442"/>
        </patternFill>
      </fill>
    </dxf>
    <dxf>
      <font>
        <color theme="1"/>
      </font>
      <fill>
        <patternFill>
          <fgColor auto="1"/>
          <bgColor theme="9" tint="0.79998168889431442"/>
        </patternFill>
      </fill>
    </dxf>
  </dxfs>
  <tableStyles count="0" defaultTableStyle="TableStyleMedium9" defaultPivotStyle="PivotStyleMedium7"/>
  <colors>
    <mruColors>
      <color rgb="FFFE85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04"/>
  <sheetViews>
    <sheetView tabSelected="1" zoomScale="134" zoomScaleNormal="150" zoomScalePageLayoutView="150" workbookViewId="0">
      <pane ySplit="15" topLeftCell="A16" activePane="bottomLeft" state="frozenSplit"/>
      <selection pane="bottomLeft" activeCell="B7" sqref="B7:I7"/>
    </sheetView>
  </sheetViews>
  <sheetFormatPr baseColWidth="10" defaultRowHeight="14" x14ac:dyDescent="0.2"/>
  <cols>
    <col min="1" max="1" width="2.83203125" style="1" customWidth="1"/>
    <col min="2" max="2" width="8" style="9" customWidth="1"/>
    <col min="3" max="3" width="5.6640625" style="2" customWidth="1"/>
    <col min="4" max="4" width="6.33203125" style="2" customWidth="1"/>
    <col min="5" max="5" width="42" style="4" customWidth="1"/>
    <col min="6" max="9" width="8" style="2" customWidth="1"/>
    <col min="10" max="10" width="18" style="16" customWidth="1"/>
    <col min="11" max="11" width="2.1640625" style="51" customWidth="1"/>
    <col min="12" max="12" width="10.83203125" style="40"/>
    <col min="13" max="18" width="10.83203125" style="40" customWidth="1"/>
    <col min="19" max="19" width="10.83203125" style="40"/>
    <col min="20" max="16384" width="10.83203125" style="1"/>
  </cols>
  <sheetData>
    <row r="1" spans="1:19" ht="20" customHeight="1" x14ac:dyDescent="0.3">
      <c r="B1" s="68" t="s">
        <v>98</v>
      </c>
      <c r="C1" s="69"/>
      <c r="D1" s="69"/>
      <c r="E1" s="69"/>
      <c r="F1" s="69"/>
      <c r="G1" s="69"/>
      <c r="H1" s="69"/>
      <c r="I1" s="69"/>
    </row>
    <row r="2" spans="1:19" ht="13" customHeight="1" x14ac:dyDescent="0.2">
      <c r="B2" s="70" t="s">
        <v>82</v>
      </c>
      <c r="C2" s="71"/>
      <c r="D2" s="71"/>
      <c r="E2" s="71"/>
      <c r="F2" s="71"/>
      <c r="G2" s="71"/>
      <c r="H2" s="71"/>
      <c r="I2" s="71"/>
    </row>
    <row r="3" spans="1:19" ht="13" customHeight="1" x14ac:dyDescent="0.2">
      <c r="B3" s="33" t="s">
        <v>119</v>
      </c>
      <c r="C3" s="31"/>
      <c r="D3" s="31"/>
      <c r="E3" s="49"/>
      <c r="F3" s="31"/>
      <c r="G3" s="31"/>
      <c r="H3" s="31"/>
      <c r="I3" s="31"/>
    </row>
    <row r="4" spans="1:19" ht="13" customHeight="1" x14ac:dyDescent="0.2">
      <c r="B4" s="32"/>
      <c r="C4" s="31"/>
      <c r="D4" s="31"/>
      <c r="E4" s="49"/>
      <c r="F4" s="31"/>
      <c r="G4" s="31"/>
      <c r="H4" s="31"/>
      <c r="I4" s="31"/>
    </row>
    <row r="5" spans="1:19" ht="13" customHeight="1" x14ac:dyDescent="0.2">
      <c r="B5" s="63" t="s">
        <v>91</v>
      </c>
      <c r="C5" s="64"/>
      <c r="D5" s="64"/>
      <c r="E5" s="64"/>
      <c r="F5" s="64"/>
      <c r="G5" s="64"/>
      <c r="H5" s="64"/>
      <c r="I5" s="64"/>
    </row>
    <row r="6" spans="1:19" ht="13" customHeight="1" x14ac:dyDescent="0.2">
      <c r="B6" s="67" t="s">
        <v>118</v>
      </c>
      <c r="C6" s="72"/>
      <c r="D6" s="72"/>
      <c r="E6" s="72"/>
      <c r="F6" s="72"/>
      <c r="G6" s="72"/>
      <c r="H6" s="72"/>
      <c r="I6" s="72"/>
    </row>
    <row r="7" spans="1:19" ht="13" customHeight="1" x14ac:dyDescent="0.2">
      <c r="B7" s="67" t="s">
        <v>83</v>
      </c>
      <c r="C7" s="67"/>
      <c r="D7" s="67"/>
      <c r="E7" s="67"/>
      <c r="F7" s="67"/>
      <c r="G7" s="67"/>
      <c r="H7" s="67"/>
      <c r="I7" s="67"/>
    </row>
    <row r="8" spans="1:19" ht="13" customHeight="1" x14ac:dyDescent="0.2">
      <c r="B8" s="67" t="s">
        <v>106</v>
      </c>
      <c r="C8" s="67"/>
      <c r="D8" s="45" t="s">
        <v>104</v>
      </c>
      <c r="E8" s="45"/>
      <c r="F8" s="46"/>
      <c r="G8" s="46"/>
      <c r="H8" s="46"/>
      <c r="I8" s="46"/>
    </row>
    <row r="9" spans="1:19" ht="13" customHeight="1" x14ac:dyDescent="0.2">
      <c r="B9" s="67" t="s">
        <v>89</v>
      </c>
      <c r="C9" s="67"/>
      <c r="D9" s="67"/>
      <c r="E9" s="67"/>
      <c r="F9" s="67"/>
      <c r="G9" s="67"/>
      <c r="H9" s="67"/>
      <c r="I9" s="67"/>
    </row>
    <row r="10" spans="1:19" ht="13" customHeight="1" x14ac:dyDescent="0.2">
      <c r="B10" s="67" t="s">
        <v>90</v>
      </c>
      <c r="C10" s="67"/>
      <c r="D10" s="67"/>
      <c r="E10" s="67"/>
      <c r="F10" s="67"/>
      <c r="G10" s="67"/>
      <c r="H10" s="67"/>
      <c r="I10" s="67"/>
    </row>
    <row r="11" spans="1:19" ht="13" customHeight="1" x14ac:dyDescent="0.2">
      <c r="B11" s="63" t="s">
        <v>107</v>
      </c>
      <c r="C11" s="64"/>
      <c r="D11" s="64"/>
      <c r="E11" s="64"/>
      <c r="F11" s="64"/>
      <c r="G11" s="64"/>
      <c r="H11" s="64"/>
      <c r="I11" s="64"/>
    </row>
    <row r="12" spans="1:19" ht="14" customHeight="1" thickBot="1" x14ac:dyDescent="0.25">
      <c r="B12" s="65" t="s">
        <v>108</v>
      </c>
      <c r="C12" s="66"/>
      <c r="D12" s="66"/>
      <c r="E12" s="66"/>
      <c r="F12" s="66"/>
      <c r="G12" s="66"/>
      <c r="H12" s="66"/>
      <c r="I12" s="66"/>
      <c r="K12" s="52"/>
    </row>
    <row r="13" spans="1:19" ht="17" thickTop="1" x14ac:dyDescent="0.2">
      <c r="A13" s="59"/>
      <c r="B13" s="21"/>
      <c r="C13" s="22"/>
      <c r="D13" s="22"/>
      <c r="E13" s="50"/>
      <c r="F13" s="22"/>
      <c r="G13" s="22"/>
      <c r="H13" s="22"/>
      <c r="I13" s="22"/>
      <c r="J13" s="23"/>
      <c r="K13" s="56"/>
      <c r="O13" s="41"/>
    </row>
    <row r="14" spans="1:19" s="3" customFormat="1" ht="16" customHeight="1" x14ac:dyDescent="0.2">
      <c r="A14" s="58"/>
      <c r="B14" s="28" t="s">
        <v>69</v>
      </c>
      <c r="C14" s="29" t="s">
        <v>67</v>
      </c>
      <c r="D14" s="29" t="s">
        <v>68</v>
      </c>
      <c r="E14" s="15"/>
      <c r="F14" s="29" t="s">
        <v>78</v>
      </c>
      <c r="G14" s="29" t="s">
        <v>79</v>
      </c>
      <c r="H14" s="29" t="s">
        <v>80</v>
      </c>
      <c r="I14" s="29" t="s">
        <v>81</v>
      </c>
      <c r="J14" s="36" t="s">
        <v>65</v>
      </c>
      <c r="K14" s="54"/>
      <c r="L14" s="42"/>
      <c r="M14" s="42"/>
      <c r="N14" s="42"/>
      <c r="O14" s="42"/>
      <c r="P14" s="42"/>
      <c r="Q14" s="42"/>
      <c r="R14" s="42"/>
      <c r="S14" s="42"/>
    </row>
    <row r="15" spans="1:19" ht="15" thickBot="1" x14ac:dyDescent="0.25">
      <c r="A15" s="57"/>
      <c r="B15" s="17">
        <v>18.5</v>
      </c>
      <c r="C15" s="38">
        <f>SUM(C17,C18,C19,C22,C23,C25,C33,C41,C51,C60,C74,C82,C97)</f>
        <v>0</v>
      </c>
      <c r="D15" s="38">
        <f>SUM(D17,D18,D19,D22,D23,D25,D33,D41,D51,D60,D74,D82,D97)</f>
        <v>0</v>
      </c>
      <c r="E15" s="18" t="s">
        <v>77</v>
      </c>
      <c r="F15" s="19"/>
      <c r="G15" s="19"/>
      <c r="H15" s="19"/>
      <c r="I15" s="19"/>
      <c r="J15" s="20"/>
      <c r="K15" s="53"/>
      <c r="N15" s="40">
        <f>IF(AND(C17,C18,C19,C22,C23,C25,C33&gt;=2,N39),1,0)</f>
        <v>0</v>
      </c>
      <c r="O15" s="40">
        <f>IF(AND(D17,D18,D19,D22,D23,D25,D33&gt;=2,O39),1,0)</f>
        <v>0</v>
      </c>
      <c r="P15" s="40" t="s">
        <v>97</v>
      </c>
    </row>
    <row r="16" spans="1:19" ht="15" thickTop="1" x14ac:dyDescent="0.2">
      <c r="A16" s="57"/>
      <c r="B16" s="12"/>
      <c r="C16" s="13"/>
      <c r="D16" s="13"/>
      <c r="E16" s="14" t="s">
        <v>0</v>
      </c>
      <c r="F16" s="10"/>
      <c r="G16" s="10"/>
      <c r="H16" s="10"/>
      <c r="I16" s="10"/>
      <c r="J16" s="30"/>
      <c r="K16" s="53"/>
      <c r="P16" s="40" t="s">
        <v>105</v>
      </c>
    </row>
    <row r="17" spans="1:16" x14ac:dyDescent="0.2">
      <c r="A17" s="57"/>
      <c r="B17" s="35">
        <v>1</v>
      </c>
      <c r="C17" s="34">
        <f>MAX(COUNTIF($N$18:$N$29,F17),COUNTIF($N$18:$N$29,G17),COUNTIF($N$18:$N$29,H17),COUNTIF($N$18:$N$29,I17))</f>
        <v>0</v>
      </c>
      <c r="D17" s="34">
        <f>MAX(COUNTIF($N$17:$N$29,F17),COUNTIF($N$17:$N$29,G17),COUNTIF($N$17:$N$29,H17),COUNTIF($N$17:$N$29,I17))</f>
        <v>0</v>
      </c>
      <c r="E17" s="4" t="s">
        <v>70</v>
      </c>
      <c r="F17" s="47"/>
      <c r="G17" s="47"/>
      <c r="H17" s="47"/>
      <c r="I17" s="47"/>
      <c r="J17" s="61"/>
      <c r="K17" s="53"/>
      <c r="M17" s="43"/>
      <c r="N17" s="40" t="s">
        <v>66</v>
      </c>
      <c r="O17" s="40" t="s">
        <v>66</v>
      </c>
      <c r="P17" s="40" t="s">
        <v>73</v>
      </c>
    </row>
    <row r="18" spans="1:16" x14ac:dyDescent="0.2">
      <c r="A18" s="57"/>
      <c r="B18" s="35">
        <v>1</v>
      </c>
      <c r="C18" s="34">
        <f>MAX(COUNTIF($N$18:$N$29,F18),COUNTIF($N$18:$N$29,G18),COUNTIF($N$18:$N$29,H18),COUNTIF($N$18:$N$29,I18))</f>
        <v>0</v>
      </c>
      <c r="D18" s="34">
        <f>MAX(COUNTIF($N$17:$N$29,F18),COUNTIF($N$17:$N$29,G18),COUNTIF($N$17:$N$29,H18),COUNTIF($N$17:$N$29,I18))</f>
        <v>0</v>
      </c>
      <c r="E18" s="4" t="s">
        <v>51</v>
      </c>
      <c r="F18" s="47"/>
      <c r="G18" s="47"/>
      <c r="H18" s="47"/>
      <c r="I18" s="47"/>
      <c r="J18" s="61"/>
      <c r="K18" s="53"/>
      <c r="N18" s="40" t="s">
        <v>54</v>
      </c>
      <c r="O18" s="40" t="s">
        <v>64</v>
      </c>
      <c r="P18" s="40" t="s">
        <v>74</v>
      </c>
    </row>
    <row r="19" spans="1:16" x14ac:dyDescent="0.2">
      <c r="A19" s="57"/>
      <c r="B19" s="35">
        <v>1</v>
      </c>
      <c r="C19" s="34">
        <f>MAX(COUNTIF($N$18:$N$29,F19),COUNTIF($N$18:$N$29,G19),COUNTIF($N$18:$N$29,H19),COUNTIF($N$18:$N$29,I19))</f>
        <v>0</v>
      </c>
      <c r="D19" s="34">
        <f>MAX(COUNTIF($N$17:$N$29,F19),COUNTIF($N$17:$N$29,G19),COUNTIF($N$17:$N$29,H19),COUNTIF($N$17:$N$29,I19))</f>
        <v>0</v>
      </c>
      <c r="E19" s="4" t="s">
        <v>43</v>
      </c>
      <c r="F19" s="47"/>
      <c r="G19" s="47"/>
      <c r="H19" s="47"/>
      <c r="I19" s="47"/>
      <c r="J19" s="61"/>
      <c r="K19" s="53"/>
      <c r="N19" s="40" t="s">
        <v>52</v>
      </c>
      <c r="P19" s="40" t="s">
        <v>75</v>
      </c>
    </row>
    <row r="20" spans="1:16" x14ac:dyDescent="0.2">
      <c r="A20" s="57"/>
      <c r="J20" s="61"/>
      <c r="K20" s="53"/>
      <c r="N20" s="40" t="s">
        <v>53</v>
      </c>
      <c r="P20" s="40" t="s">
        <v>76</v>
      </c>
    </row>
    <row r="21" spans="1:16" x14ac:dyDescent="0.2">
      <c r="A21" s="57"/>
      <c r="B21" s="12"/>
      <c r="C21" s="13"/>
      <c r="D21" s="13"/>
      <c r="E21" s="14" t="s">
        <v>18</v>
      </c>
      <c r="F21" s="10"/>
      <c r="G21" s="10"/>
      <c r="H21" s="10"/>
      <c r="I21" s="10"/>
      <c r="J21" s="61"/>
      <c r="K21" s="53"/>
      <c r="N21" s="40" t="s">
        <v>55</v>
      </c>
    </row>
    <row r="22" spans="1:16" x14ac:dyDescent="0.2">
      <c r="A22" s="57"/>
      <c r="B22" s="35">
        <v>1</v>
      </c>
      <c r="C22" s="34">
        <f>MAX(COUNTIF($N$18:$N$29,F22),COUNTIF($N$18:$N$29,G22),COUNTIF($N$18:$N$29,H22),COUNTIF($N$18:$N$29,I22))</f>
        <v>0</v>
      </c>
      <c r="D22" s="34">
        <f>MAX(COUNTIF($N$17:$N$29,F22),COUNTIF($N$17:$N$29,G22),COUNTIF($N$17:$N$29,H22),COUNTIF($N$17:$N$29,I22))</f>
        <v>0</v>
      </c>
      <c r="E22" s="4" t="s">
        <v>94</v>
      </c>
      <c r="F22" s="47"/>
      <c r="G22" s="47"/>
      <c r="H22" s="47"/>
      <c r="I22" s="47"/>
      <c r="J22" s="61"/>
      <c r="K22" s="53"/>
      <c r="N22" s="40" t="s">
        <v>56</v>
      </c>
    </row>
    <row r="23" spans="1:16" x14ac:dyDescent="0.2">
      <c r="A23" s="57"/>
      <c r="B23" s="35">
        <v>1</v>
      </c>
      <c r="C23" s="34">
        <f>MAX(COUNTIF($N$18:$N$29,F23),COUNTIF($N$18:$N$29,G23),COUNTIF($N$18:$N$29,H23),COUNTIF($N$18:$N$29,I23))</f>
        <v>0</v>
      </c>
      <c r="D23" s="34">
        <f>MAX(COUNTIF($N$17:$N$29,F23),COUNTIF($N$17:$N$29,G23),COUNTIF($N$17:$N$29,H23),COUNTIF($N$17:$N$29,I23))</f>
        <v>0</v>
      </c>
      <c r="E23" s="4" t="s">
        <v>95</v>
      </c>
      <c r="F23" s="47"/>
      <c r="G23" s="47"/>
      <c r="H23" s="47"/>
      <c r="I23" s="47"/>
      <c r="J23" s="61"/>
      <c r="K23" s="53"/>
      <c r="N23" s="40" t="s">
        <v>57</v>
      </c>
    </row>
    <row r="24" spans="1:16" x14ac:dyDescent="0.2">
      <c r="A24" s="57"/>
      <c r="J24" s="61"/>
      <c r="K24" s="53"/>
      <c r="N24" s="40" t="s">
        <v>58</v>
      </c>
    </row>
    <row r="25" spans="1:16" x14ac:dyDescent="0.2">
      <c r="A25" s="57"/>
      <c r="B25" s="12">
        <v>0.5</v>
      </c>
      <c r="C25" s="34">
        <f>SUM(C26:C31)</f>
        <v>0</v>
      </c>
      <c r="D25" s="34">
        <f>SUM(D26:D31)</f>
        <v>0</v>
      </c>
      <c r="E25" s="14" t="s">
        <v>72</v>
      </c>
      <c r="F25" s="10"/>
      <c r="G25" s="10"/>
      <c r="H25" s="10"/>
      <c r="I25" s="10"/>
      <c r="J25" s="61"/>
      <c r="K25" s="53"/>
      <c r="N25" s="40" t="s">
        <v>59</v>
      </c>
    </row>
    <row r="26" spans="1:16" x14ac:dyDescent="0.2">
      <c r="A26" s="57"/>
      <c r="C26" s="2">
        <f>MAX(COUNTIF($N$18:$N$29,F26),COUNTIF($N$18:$N$29,G26),COUNTIF($N$18:$N$29,H26),COUNTIF($N$18:$N$29,I26))*0.5</f>
        <v>0</v>
      </c>
      <c r="D26" s="2">
        <f>MAX(COUNTIF($N$17:$N$29,F26),COUNTIF($N$17:$N$29,G26),COUNTIF($N$17:$N$29,H26),COUNTIF($N$17:$N$29,I26))*0.5</f>
        <v>0</v>
      </c>
      <c r="E26" s="4" t="s">
        <v>35</v>
      </c>
      <c r="F26" s="47"/>
      <c r="G26" s="47"/>
      <c r="H26" s="47"/>
      <c r="I26" s="47"/>
      <c r="J26" s="61"/>
      <c r="K26" s="53"/>
      <c r="N26" s="40" t="s">
        <v>60</v>
      </c>
    </row>
    <row r="27" spans="1:16" x14ac:dyDescent="0.2">
      <c r="A27" s="57"/>
      <c r="C27" s="2">
        <f>MAX(COUNTIF($N$18:$N$29,F27),COUNTIF($N$18:$N$29,G27),COUNTIF($N$18:$N$29,H27),COUNTIF($N$18:$N$29,I27))</f>
        <v>0</v>
      </c>
      <c r="D27" s="2">
        <f>MAX(COUNTIF($N$17:$N$29,F27),COUNTIF($N$17:$N$29,G27),COUNTIF($N$17:$N$29,H27),COUNTIF($N$17:$N$29,I27))</f>
        <v>0</v>
      </c>
      <c r="E27" s="5" t="s">
        <v>45</v>
      </c>
      <c r="F27" s="47"/>
      <c r="G27" s="47"/>
      <c r="H27" s="47"/>
      <c r="I27" s="47"/>
      <c r="J27" s="61"/>
      <c r="K27" s="53"/>
      <c r="N27" s="40" t="s">
        <v>61</v>
      </c>
    </row>
    <row r="28" spans="1:16" x14ac:dyDescent="0.2">
      <c r="A28" s="57"/>
      <c r="C28" s="2">
        <f>MAX(COUNTIF($N$18:$N$29,F28),COUNTIF($N$18:$N$29,G28),COUNTIF($N$18:$N$29,H28),COUNTIF($N$18:$N$29,I28))</f>
        <v>0</v>
      </c>
      <c r="D28" s="2">
        <f>MAX(COUNTIF($N$17:$N$29,F28),COUNTIF($N$17:$N$29,G28),COUNTIF($N$17:$N$29,H28),COUNTIF($N$17:$N$29,I28))</f>
        <v>0</v>
      </c>
      <c r="E28" s="5" t="s">
        <v>23</v>
      </c>
      <c r="F28" s="47"/>
      <c r="G28" s="47"/>
      <c r="H28" s="47"/>
      <c r="I28" s="47"/>
      <c r="J28" s="61"/>
      <c r="K28" s="53"/>
      <c r="N28" s="40" t="s">
        <v>62</v>
      </c>
    </row>
    <row r="29" spans="1:16" x14ac:dyDescent="0.2">
      <c r="A29" s="57"/>
      <c r="C29" s="2">
        <f>MAX(COUNTIF($N$18:$N$29,F29),COUNTIF($N$18:$N$29,G29),COUNTIF($N$18:$N$29,H29),COUNTIF($N$18:$N$29,I29))</f>
        <v>0</v>
      </c>
      <c r="D29" s="2">
        <f>MAX(COUNTIF($N$17:$N$29,F29),COUNTIF($N$17:$N$29,G29),COUNTIF($N$17:$N$29,H29),COUNTIF($N$17:$N$29,I29))</f>
        <v>0</v>
      </c>
      <c r="E29" s="5" t="s">
        <v>24</v>
      </c>
      <c r="F29" s="47"/>
      <c r="G29" s="47"/>
      <c r="H29" s="47"/>
      <c r="I29" s="47"/>
      <c r="J29" s="61"/>
      <c r="K29" s="53"/>
      <c r="N29" s="40" t="s">
        <v>63</v>
      </c>
    </row>
    <row r="30" spans="1:16" x14ac:dyDescent="0.2">
      <c r="A30" s="57"/>
      <c r="C30" s="2">
        <f>MAX(COUNTIF($N$18:$N$29,F30),COUNTIF($N$18:$N$29,G30),COUNTIF($N$18:$N$29,H30),COUNTIF($N$18:$N$29,I30))</f>
        <v>0</v>
      </c>
      <c r="D30" s="2">
        <f>MAX(COUNTIF($N$17:$N$29,F30),COUNTIF($N$17:$N$29,G30),COUNTIF($N$17:$N$29,H30),COUNTIF($N$17:$N$29,I30))</f>
        <v>0</v>
      </c>
      <c r="E30" s="5" t="s">
        <v>25</v>
      </c>
      <c r="F30" s="47"/>
      <c r="G30" s="47"/>
      <c r="H30" s="47"/>
      <c r="I30" s="47"/>
      <c r="J30" s="61"/>
      <c r="K30" s="53"/>
    </row>
    <row r="31" spans="1:16" x14ac:dyDescent="0.2">
      <c r="A31" s="57"/>
      <c r="C31" s="2">
        <f>MAX(COUNTIF($N$18:$N$29,F31),COUNTIF($N$18:$N$29,G31),COUNTIF($N$18:$N$29,H31),COUNTIF($N$18:$N$29,I31))</f>
        <v>0</v>
      </c>
      <c r="D31" s="2">
        <f>MAX(COUNTIF($N$17:$N$29,F31),COUNTIF($N$17:$N$29,G31),COUNTIF($N$17:$N$29,H31),COUNTIF($N$17:$N$29,I31))</f>
        <v>0</v>
      </c>
      <c r="E31" s="5" t="s">
        <v>103</v>
      </c>
      <c r="F31" s="47"/>
      <c r="G31" s="47"/>
      <c r="H31" s="47"/>
      <c r="I31" s="47"/>
      <c r="J31" s="61"/>
      <c r="K31" s="53"/>
    </row>
    <row r="32" spans="1:16" x14ac:dyDescent="0.2">
      <c r="A32" s="57"/>
      <c r="J32" s="61"/>
      <c r="K32" s="53"/>
    </row>
    <row r="33" spans="1:16" x14ac:dyDescent="0.2">
      <c r="A33" s="57"/>
      <c r="B33" s="12">
        <v>2</v>
      </c>
      <c r="C33" s="34">
        <f>SUM(C34:C37)</f>
        <v>0</v>
      </c>
      <c r="D33" s="34">
        <f>SUM(D34:D37)</f>
        <v>0</v>
      </c>
      <c r="E33" s="14" t="s">
        <v>71</v>
      </c>
      <c r="F33" s="10"/>
      <c r="G33" s="10"/>
      <c r="H33" s="10"/>
      <c r="I33" s="10"/>
      <c r="J33" s="61"/>
      <c r="K33" s="53"/>
    </row>
    <row r="34" spans="1:16" x14ac:dyDescent="0.2">
      <c r="A34" s="57"/>
      <c r="C34" s="2">
        <f>MAX(COUNTIF($N$18:$N$29,F34),COUNTIF($N$18:$N$29,G34),COUNTIF($N$18:$N$29,H34),COUNTIF($N$18:$N$29,I34))</f>
        <v>0</v>
      </c>
      <c r="D34" s="2">
        <f>MAX(COUNTIF($N$17:$N$29,F34),COUNTIF($N$17:$N$29,G34),COUNTIF($N$17:$N$29,H34),COUNTIF($N$17:$N$29,I34))</f>
        <v>0</v>
      </c>
      <c r="E34" s="4" t="s">
        <v>115</v>
      </c>
      <c r="F34" s="11"/>
      <c r="G34" s="11"/>
      <c r="H34" s="11"/>
      <c r="I34" s="47"/>
      <c r="J34" s="61"/>
      <c r="K34" s="53"/>
    </row>
    <row r="35" spans="1:16" ht="16" x14ac:dyDescent="0.2">
      <c r="A35" s="57"/>
      <c r="C35" s="2">
        <f>MAX(COUNTIF($N$18:$N$29,F35),COUNTIF($N$18:$N$29,G35),COUNTIF($N$18:$N$29,H35),COUNTIF($N$18:$N$29,I35))</f>
        <v>0</v>
      </c>
      <c r="D35" s="2">
        <f>MAX(COUNTIF($N$17:$N$29,F35),COUNTIF($N$17:$N$29,G35),COUNTIF($N$17:$N$29,H35),COUNTIF($N$17:$N$29,I35))</f>
        <v>0</v>
      </c>
      <c r="E35" s="4" t="s">
        <v>114</v>
      </c>
      <c r="F35" s="11"/>
      <c r="G35" s="11"/>
      <c r="H35" s="11"/>
      <c r="I35" s="47"/>
      <c r="J35" s="61"/>
      <c r="K35" s="53"/>
      <c r="N35" s="41"/>
      <c r="O35" s="41"/>
    </row>
    <row r="36" spans="1:16" x14ac:dyDescent="0.2">
      <c r="A36" s="57"/>
      <c r="C36" s="2">
        <f>MAX(COUNTIF($N$18:$N$29,F36),COUNTIF($N$18:$N$29,G36),COUNTIF($N$18:$N$29,H36),COUNTIF($N$18:$N$29,I36))</f>
        <v>0</v>
      </c>
      <c r="D36" s="2">
        <f>MAX(COUNTIF($N$17:$N$29,F36),COUNTIF($N$17:$N$29,G36),COUNTIF($N$17:$N$29,H36),COUNTIF($N$17:$N$29,I36))</f>
        <v>0</v>
      </c>
      <c r="E36" s="4" t="s">
        <v>116</v>
      </c>
      <c r="F36" s="11"/>
      <c r="G36" s="11"/>
      <c r="H36" s="47"/>
      <c r="I36" s="11"/>
      <c r="J36" s="61"/>
      <c r="K36" s="53"/>
      <c r="O36" s="44"/>
    </row>
    <row r="37" spans="1:16" x14ac:dyDescent="0.2">
      <c r="A37" s="57"/>
      <c r="C37" s="2">
        <f>MAX(COUNTIF($N$18:$N$29,F37),COUNTIF($N$18:$N$29,G37),COUNTIF($N$18:$N$29,H37),COUNTIF($N$18:$N$29,I37))</f>
        <v>0</v>
      </c>
      <c r="D37" s="2">
        <f>MAX(COUNTIF($N$17:$N$29,F37),COUNTIF($N$17:$N$29,G37),COUNTIF($N$17:$N$29,H37),COUNTIF($N$17:$N$29,I37))</f>
        <v>0</v>
      </c>
      <c r="E37" s="4" t="s">
        <v>117</v>
      </c>
      <c r="F37" s="11"/>
      <c r="G37" s="11"/>
      <c r="H37" s="47"/>
      <c r="I37" s="11"/>
      <c r="J37" s="61"/>
      <c r="K37" s="53"/>
    </row>
    <row r="38" spans="1:16" x14ac:dyDescent="0.2">
      <c r="A38" s="57"/>
      <c r="J38" s="61"/>
      <c r="K38" s="53"/>
    </row>
    <row r="39" spans="1:16" x14ac:dyDescent="0.2">
      <c r="A39" s="57"/>
      <c r="B39" s="12">
        <v>11</v>
      </c>
      <c r="C39" s="37">
        <f>SUM(C41,C51,C60,C74,C82,C97)</f>
        <v>0</v>
      </c>
      <c r="D39" s="37">
        <f>SUM(D41,D51,D60,D74,D82,D97)</f>
        <v>0</v>
      </c>
      <c r="E39" s="14" t="s">
        <v>13</v>
      </c>
      <c r="F39" s="10"/>
      <c r="G39" s="10"/>
      <c r="H39" s="10"/>
      <c r="I39" s="10"/>
      <c r="J39" s="61"/>
      <c r="K39" s="53"/>
      <c r="N39" s="40">
        <f>IF(AND(C41,C51&gt;=2,C60&gt;=2,C74,OR(C82,C41&gt;=2),C39&gt;=11),1,0)</f>
        <v>0</v>
      </c>
      <c r="O39" s="40">
        <f>IF(AND(D41,D51&gt;=2,D60&gt;=2,D74,OR(D82,D41&gt;=2),D39&gt;=11),1,0)</f>
        <v>0</v>
      </c>
      <c r="P39" s="40" t="s">
        <v>96</v>
      </c>
    </row>
    <row r="40" spans="1:16" x14ac:dyDescent="0.2">
      <c r="A40" s="57"/>
      <c r="J40" s="61"/>
      <c r="K40" s="53"/>
    </row>
    <row r="41" spans="1:16" x14ac:dyDescent="0.2">
      <c r="A41" s="57"/>
      <c r="B41" s="35" t="s">
        <v>46</v>
      </c>
      <c r="C41" s="34">
        <f>SUM(C42:C49)</f>
        <v>0</v>
      </c>
      <c r="D41" s="34">
        <f>SUM(D42:D49)</f>
        <v>0</v>
      </c>
      <c r="E41" s="48" t="s">
        <v>12</v>
      </c>
      <c r="J41" s="61"/>
      <c r="K41" s="53"/>
    </row>
    <row r="42" spans="1:16" x14ac:dyDescent="0.2">
      <c r="A42" s="57"/>
      <c r="C42" s="2">
        <f t="shared" ref="C42:C49" si="0">MAX(COUNTIF($N$18:$N$29,F42),COUNTIF($N$18:$N$29,G42),COUNTIF($N$18:$N$29,H42),COUNTIF($N$18:$N$29,I42))</f>
        <v>0</v>
      </c>
      <c r="D42" s="2">
        <f t="shared" ref="D42:D49" si="1">MAX(COUNTIF($N$17:$N$29,F42),COUNTIF($N$17:$N$29,G42),COUNTIF($N$17:$N$29,H42),COUNTIF($N$17:$N$29,I42))</f>
        <v>0</v>
      </c>
      <c r="E42" s="6" t="s">
        <v>99</v>
      </c>
      <c r="F42" s="47"/>
      <c r="G42" s="47"/>
      <c r="H42" s="47"/>
      <c r="I42" s="47"/>
      <c r="J42" s="61"/>
      <c r="K42" s="53"/>
    </row>
    <row r="43" spans="1:16" x14ac:dyDescent="0.2">
      <c r="A43" s="57"/>
      <c r="C43" s="2">
        <f t="shared" si="0"/>
        <v>0</v>
      </c>
      <c r="D43" s="2">
        <f t="shared" si="1"/>
        <v>0</v>
      </c>
      <c r="E43" s="6" t="s">
        <v>39</v>
      </c>
      <c r="F43" s="47"/>
      <c r="G43" s="47"/>
      <c r="H43" s="47"/>
      <c r="I43" s="47"/>
      <c r="J43" s="61"/>
      <c r="K43" s="53"/>
    </row>
    <row r="44" spans="1:16" x14ac:dyDescent="0.2">
      <c r="A44" s="57"/>
      <c r="C44" s="2">
        <f t="shared" ref="C44" si="2">MAX(COUNTIF($N$18:$N$29,F44),COUNTIF($N$18:$N$29,G44),COUNTIF($N$18:$N$29,H44),COUNTIF($N$18:$N$29,I44))</f>
        <v>0</v>
      </c>
      <c r="D44" s="2">
        <f t="shared" ref="D44" si="3">MAX(COUNTIF($N$17:$N$29,F44),COUNTIF($N$17:$N$29,G44),COUNTIF($N$17:$N$29,H44),COUNTIF($N$17:$N$29,I44))</f>
        <v>0</v>
      </c>
      <c r="E44" s="62" t="s">
        <v>120</v>
      </c>
      <c r="F44" s="47"/>
      <c r="G44" s="47"/>
      <c r="H44" s="47"/>
      <c r="I44" s="47"/>
      <c r="J44" s="61"/>
      <c r="K44" s="53"/>
    </row>
    <row r="45" spans="1:16" x14ac:dyDescent="0.2">
      <c r="A45" s="57"/>
      <c r="C45" s="2">
        <f t="shared" si="0"/>
        <v>0</v>
      </c>
      <c r="D45" s="2">
        <f t="shared" si="1"/>
        <v>0</v>
      </c>
      <c r="E45" s="6" t="s">
        <v>38</v>
      </c>
      <c r="F45" s="47"/>
      <c r="G45" s="47"/>
      <c r="H45" s="47"/>
      <c r="I45" s="47"/>
      <c r="J45" s="61"/>
      <c r="K45" s="53"/>
    </row>
    <row r="46" spans="1:16" x14ac:dyDescent="0.2">
      <c r="A46" s="57"/>
      <c r="C46" s="2">
        <f t="shared" si="0"/>
        <v>0</v>
      </c>
      <c r="D46" s="2">
        <f t="shared" si="1"/>
        <v>0</v>
      </c>
      <c r="E46" s="6" t="s">
        <v>37</v>
      </c>
      <c r="F46" s="47"/>
      <c r="G46" s="47"/>
      <c r="H46" s="47"/>
      <c r="I46" s="47"/>
      <c r="J46" s="61"/>
      <c r="K46" s="53"/>
    </row>
    <row r="47" spans="1:16" x14ac:dyDescent="0.2">
      <c r="A47" s="57"/>
      <c r="C47" s="2">
        <f t="shared" si="0"/>
        <v>0</v>
      </c>
      <c r="D47" s="2">
        <f t="shared" si="1"/>
        <v>0</v>
      </c>
      <c r="E47" s="4" t="s">
        <v>31</v>
      </c>
      <c r="F47" s="47"/>
      <c r="G47" s="47"/>
      <c r="H47" s="47"/>
      <c r="I47" s="47"/>
      <c r="J47" s="61"/>
      <c r="K47" s="53"/>
    </row>
    <row r="48" spans="1:16" x14ac:dyDescent="0.2">
      <c r="A48" s="57"/>
      <c r="C48" s="2">
        <f t="shared" si="0"/>
        <v>0</v>
      </c>
      <c r="D48" s="2">
        <f t="shared" si="1"/>
        <v>0</v>
      </c>
      <c r="E48" s="8" t="s">
        <v>33</v>
      </c>
      <c r="F48" s="47"/>
      <c r="G48" s="47"/>
      <c r="H48" s="47"/>
      <c r="I48" s="47"/>
      <c r="J48" s="61"/>
      <c r="K48" s="53"/>
    </row>
    <row r="49" spans="1:11" x14ac:dyDescent="0.2">
      <c r="A49" s="57"/>
      <c r="C49" s="2">
        <f t="shared" si="0"/>
        <v>0</v>
      </c>
      <c r="D49" s="2">
        <f t="shared" si="1"/>
        <v>0</v>
      </c>
      <c r="E49" s="6" t="s">
        <v>40</v>
      </c>
      <c r="F49" s="47"/>
      <c r="G49" s="47"/>
      <c r="H49" s="47"/>
      <c r="I49" s="47"/>
      <c r="J49" s="61"/>
      <c r="K49" s="53"/>
    </row>
    <row r="50" spans="1:11" x14ac:dyDescent="0.2">
      <c r="A50" s="57"/>
      <c r="J50" s="61"/>
      <c r="K50" s="53"/>
    </row>
    <row r="51" spans="1:11" x14ac:dyDescent="0.2">
      <c r="A51" s="57"/>
      <c r="B51" s="35" t="s">
        <v>47</v>
      </c>
      <c r="C51" s="34">
        <f>SUM(C52:C58)</f>
        <v>0</v>
      </c>
      <c r="D51" s="34">
        <f>SUM(D52:D58)</f>
        <v>0</v>
      </c>
      <c r="E51" s="48" t="s">
        <v>19</v>
      </c>
      <c r="J51" s="61"/>
      <c r="K51" s="53"/>
    </row>
    <row r="52" spans="1:11" x14ac:dyDescent="0.2">
      <c r="A52" s="57"/>
      <c r="C52" s="2">
        <f t="shared" ref="C52:C58" si="4">MAX(COUNTIF($N$18:$N$29,F52),COUNTIF($N$18:$N$29,G52),COUNTIF($N$18:$N$29,H52),COUNTIF($N$18:$N$29,I52))</f>
        <v>0</v>
      </c>
      <c r="D52" s="2">
        <f t="shared" ref="D52:D58" si="5">MAX(COUNTIF($N$17:$N$29,F52),COUNTIF($N$17:$N$29,G52),COUNTIF($N$17:$N$29,H52),COUNTIF($N$17:$N$29,I52))</f>
        <v>0</v>
      </c>
      <c r="E52" s="7" t="s">
        <v>110</v>
      </c>
      <c r="F52" s="47"/>
      <c r="G52" s="47"/>
      <c r="H52" s="47"/>
      <c r="I52" s="47"/>
      <c r="J52" s="61"/>
      <c r="K52" s="53"/>
    </row>
    <row r="53" spans="1:11" x14ac:dyDescent="0.2">
      <c r="A53" s="57"/>
      <c r="C53" s="2">
        <f t="shared" si="4"/>
        <v>0</v>
      </c>
      <c r="D53" s="2">
        <f t="shared" si="5"/>
        <v>0</v>
      </c>
      <c r="E53" s="6" t="s">
        <v>109</v>
      </c>
      <c r="F53" s="47"/>
      <c r="G53" s="47"/>
      <c r="H53" s="47"/>
      <c r="I53" s="47"/>
      <c r="J53" s="61"/>
      <c r="K53" s="53"/>
    </row>
    <row r="54" spans="1:11" x14ac:dyDescent="0.2">
      <c r="A54" s="57"/>
      <c r="C54" s="2">
        <f t="shared" si="4"/>
        <v>0</v>
      </c>
      <c r="D54" s="2">
        <f t="shared" si="5"/>
        <v>0</v>
      </c>
      <c r="E54" s="6" t="s">
        <v>14</v>
      </c>
      <c r="F54" s="47"/>
      <c r="G54" s="47"/>
      <c r="H54" s="47"/>
      <c r="I54" s="47"/>
      <c r="J54" s="61"/>
      <c r="K54" s="53"/>
    </row>
    <row r="55" spans="1:11" x14ac:dyDescent="0.2">
      <c r="A55" s="57"/>
      <c r="C55" s="2">
        <f t="shared" si="4"/>
        <v>0</v>
      </c>
      <c r="D55" s="2">
        <f t="shared" si="5"/>
        <v>0</v>
      </c>
      <c r="E55" s="6" t="s">
        <v>17</v>
      </c>
      <c r="F55" s="47"/>
      <c r="G55" s="47"/>
      <c r="H55" s="47"/>
      <c r="I55" s="47"/>
      <c r="J55" s="61"/>
      <c r="K55" s="53"/>
    </row>
    <row r="56" spans="1:11" x14ac:dyDescent="0.2">
      <c r="A56" s="57"/>
      <c r="C56" s="2">
        <f t="shared" si="4"/>
        <v>0</v>
      </c>
      <c r="D56" s="2">
        <f t="shared" si="5"/>
        <v>0</v>
      </c>
      <c r="E56" s="7" t="s">
        <v>111</v>
      </c>
      <c r="F56" s="47"/>
      <c r="G56" s="47"/>
      <c r="H56" s="47"/>
      <c r="I56" s="47"/>
      <c r="J56" s="61"/>
      <c r="K56" s="53"/>
    </row>
    <row r="57" spans="1:11" x14ac:dyDescent="0.2">
      <c r="A57" s="57"/>
      <c r="C57" s="2">
        <f t="shared" si="4"/>
        <v>0</v>
      </c>
      <c r="D57" s="2">
        <f t="shared" si="5"/>
        <v>0</v>
      </c>
      <c r="E57" s="6" t="s">
        <v>16</v>
      </c>
      <c r="F57" s="47"/>
      <c r="G57" s="47"/>
      <c r="H57" s="47"/>
      <c r="I57" s="47"/>
      <c r="J57" s="61"/>
      <c r="K57" s="53"/>
    </row>
    <row r="58" spans="1:11" x14ac:dyDescent="0.2">
      <c r="A58" s="57"/>
      <c r="C58" s="2">
        <f t="shared" si="4"/>
        <v>0</v>
      </c>
      <c r="D58" s="2">
        <f t="shared" si="5"/>
        <v>0</v>
      </c>
      <c r="E58" s="6" t="s">
        <v>15</v>
      </c>
      <c r="F58" s="47"/>
      <c r="G58" s="47"/>
      <c r="H58" s="47"/>
      <c r="I58" s="47"/>
      <c r="J58" s="61"/>
      <c r="K58" s="53"/>
    </row>
    <row r="59" spans="1:11" x14ac:dyDescent="0.2">
      <c r="A59" s="57"/>
      <c r="J59" s="61"/>
      <c r="K59" s="53"/>
    </row>
    <row r="60" spans="1:11" x14ac:dyDescent="0.2">
      <c r="A60" s="57"/>
      <c r="B60" s="35" t="s">
        <v>48</v>
      </c>
      <c r="C60" s="2">
        <f>SUM(C61:C72)</f>
        <v>0</v>
      </c>
      <c r="D60" s="2">
        <f>SUM(D61:D72)</f>
        <v>0</v>
      </c>
      <c r="E60" s="48" t="s">
        <v>20</v>
      </c>
      <c r="J60" s="61"/>
      <c r="K60" s="53"/>
    </row>
    <row r="61" spans="1:11" x14ac:dyDescent="0.2">
      <c r="A61" s="57"/>
      <c r="C61" s="2">
        <f t="shared" ref="C61:C72" si="6">MAX(COUNTIF($N$18:$N$29,F61),COUNTIF($N$18:$N$29,G61),COUNTIF($N$18:$N$29,H61),COUNTIF($N$18:$N$29,I61))</f>
        <v>0</v>
      </c>
      <c r="D61" s="2">
        <f t="shared" ref="D61:D72" si="7">MAX(COUNTIF($N$17:$N$29,F61),COUNTIF($N$17:$N$29,G61),COUNTIF($N$17:$N$29,H61),COUNTIF($N$17:$N$29,I61))</f>
        <v>0</v>
      </c>
      <c r="E61" s="4" t="s">
        <v>6</v>
      </c>
      <c r="F61" s="47"/>
      <c r="G61" s="47"/>
      <c r="H61" s="47"/>
      <c r="I61" s="47"/>
      <c r="J61" s="61"/>
      <c r="K61" s="53"/>
    </row>
    <row r="62" spans="1:11" x14ac:dyDescent="0.2">
      <c r="A62" s="57"/>
      <c r="C62" s="2">
        <f t="shared" si="6"/>
        <v>0</v>
      </c>
      <c r="D62" s="2">
        <f t="shared" si="7"/>
        <v>0</v>
      </c>
      <c r="E62" s="4" t="s">
        <v>30</v>
      </c>
      <c r="F62" s="47"/>
      <c r="G62" s="47"/>
      <c r="H62" s="47"/>
      <c r="I62" s="47"/>
      <c r="J62" s="61"/>
      <c r="K62" s="53"/>
    </row>
    <row r="63" spans="1:11" x14ac:dyDescent="0.2">
      <c r="A63" s="57"/>
      <c r="C63" s="2">
        <f t="shared" si="6"/>
        <v>0</v>
      </c>
      <c r="D63" s="2">
        <f t="shared" si="7"/>
        <v>0</v>
      </c>
      <c r="E63" s="4" t="s">
        <v>1</v>
      </c>
      <c r="F63" s="47"/>
      <c r="G63" s="47"/>
      <c r="H63" s="47"/>
      <c r="I63" s="47"/>
      <c r="J63" s="61"/>
      <c r="K63" s="53"/>
    </row>
    <row r="64" spans="1:11" x14ac:dyDescent="0.2">
      <c r="A64" s="57"/>
      <c r="C64" s="2">
        <f t="shared" si="6"/>
        <v>0</v>
      </c>
      <c r="D64" s="2">
        <f t="shared" si="7"/>
        <v>0</v>
      </c>
      <c r="E64" s="4" t="s">
        <v>2</v>
      </c>
      <c r="F64" s="47"/>
      <c r="G64" s="47"/>
      <c r="H64" s="47"/>
      <c r="I64" s="47"/>
      <c r="J64" s="61"/>
      <c r="K64" s="53"/>
    </row>
    <row r="65" spans="1:11" x14ac:dyDescent="0.2">
      <c r="A65" s="57"/>
      <c r="C65" s="2">
        <f t="shared" si="6"/>
        <v>0</v>
      </c>
      <c r="D65" s="2">
        <f t="shared" si="7"/>
        <v>0</v>
      </c>
      <c r="E65" s="4" t="s">
        <v>3</v>
      </c>
      <c r="F65" s="47"/>
      <c r="G65" s="47"/>
      <c r="H65" s="47"/>
      <c r="I65" s="47"/>
      <c r="J65" s="61"/>
      <c r="K65" s="53"/>
    </row>
    <row r="66" spans="1:11" x14ac:dyDescent="0.2">
      <c r="A66" s="57"/>
      <c r="C66" s="2">
        <f t="shared" si="6"/>
        <v>0</v>
      </c>
      <c r="D66" s="2">
        <f t="shared" si="7"/>
        <v>0</v>
      </c>
      <c r="E66" s="4" t="s">
        <v>4</v>
      </c>
      <c r="F66" s="47"/>
      <c r="G66" s="47"/>
      <c r="H66" s="47"/>
      <c r="I66" s="47"/>
      <c r="J66" s="61"/>
      <c r="K66" s="53"/>
    </row>
    <row r="67" spans="1:11" x14ac:dyDescent="0.2">
      <c r="A67" s="57"/>
      <c r="C67" s="2">
        <f t="shared" si="6"/>
        <v>0</v>
      </c>
      <c r="D67" s="2">
        <f t="shared" si="7"/>
        <v>0</v>
      </c>
      <c r="E67" s="4" t="s">
        <v>21</v>
      </c>
      <c r="F67" s="47"/>
      <c r="G67" s="47"/>
      <c r="H67" s="47"/>
      <c r="I67" s="47"/>
      <c r="J67" s="61"/>
      <c r="K67" s="53"/>
    </row>
    <row r="68" spans="1:11" x14ac:dyDescent="0.2">
      <c r="A68" s="57"/>
      <c r="C68" s="2">
        <f t="shared" si="6"/>
        <v>0</v>
      </c>
      <c r="D68" s="2">
        <f t="shared" si="7"/>
        <v>0</v>
      </c>
      <c r="E68" s="4" t="s">
        <v>26</v>
      </c>
      <c r="F68" s="47"/>
      <c r="G68" s="47"/>
      <c r="H68" s="47"/>
      <c r="I68" s="47"/>
      <c r="J68" s="61"/>
      <c r="K68" s="53"/>
    </row>
    <row r="69" spans="1:11" x14ac:dyDescent="0.2">
      <c r="A69" s="57"/>
      <c r="C69" s="2">
        <f t="shared" si="6"/>
        <v>0</v>
      </c>
      <c r="D69" s="2">
        <f t="shared" si="7"/>
        <v>0</v>
      </c>
      <c r="E69" s="4" t="s">
        <v>27</v>
      </c>
      <c r="F69" s="47"/>
      <c r="G69" s="47"/>
      <c r="H69" s="47"/>
      <c r="I69" s="47"/>
      <c r="J69" s="61"/>
      <c r="K69" s="53"/>
    </row>
    <row r="70" spans="1:11" x14ac:dyDescent="0.2">
      <c r="A70" s="57"/>
      <c r="C70" s="2">
        <f t="shared" si="6"/>
        <v>0</v>
      </c>
      <c r="D70" s="2">
        <f t="shared" si="7"/>
        <v>0</v>
      </c>
      <c r="E70" s="4" t="s">
        <v>28</v>
      </c>
      <c r="F70" s="47"/>
      <c r="G70" s="47"/>
      <c r="H70" s="47"/>
      <c r="I70" s="47"/>
      <c r="J70" s="61"/>
      <c r="K70" s="53"/>
    </row>
    <row r="71" spans="1:11" x14ac:dyDescent="0.2">
      <c r="A71" s="57"/>
      <c r="C71" s="2">
        <f t="shared" si="6"/>
        <v>0</v>
      </c>
      <c r="D71" s="2">
        <f t="shared" si="7"/>
        <v>0</v>
      </c>
      <c r="E71" s="4" t="s">
        <v>22</v>
      </c>
      <c r="F71" s="47"/>
      <c r="G71" s="47"/>
      <c r="H71" s="47"/>
      <c r="I71" s="47"/>
      <c r="J71" s="61"/>
      <c r="K71" s="53"/>
    </row>
    <row r="72" spans="1:11" x14ac:dyDescent="0.2">
      <c r="A72" s="57"/>
      <c r="C72" s="2">
        <f t="shared" si="6"/>
        <v>0</v>
      </c>
      <c r="D72" s="2">
        <f t="shared" si="7"/>
        <v>0</v>
      </c>
      <c r="E72" s="4" t="s">
        <v>29</v>
      </c>
      <c r="F72" s="47"/>
      <c r="G72" s="47"/>
      <c r="H72" s="47"/>
      <c r="I72" s="47"/>
      <c r="J72" s="61"/>
      <c r="K72" s="53"/>
    </row>
    <row r="73" spans="1:11" x14ac:dyDescent="0.2">
      <c r="A73" s="57"/>
      <c r="J73" s="61"/>
      <c r="K73" s="53"/>
    </row>
    <row r="74" spans="1:11" x14ac:dyDescent="0.2">
      <c r="A74" s="57"/>
      <c r="B74" s="35" t="s">
        <v>49</v>
      </c>
      <c r="C74" s="34">
        <f>SUM(C75:C80)</f>
        <v>0</v>
      </c>
      <c r="D74" s="34">
        <f>SUM(D75:D80)</f>
        <v>0</v>
      </c>
      <c r="E74" s="48" t="s">
        <v>112</v>
      </c>
      <c r="J74" s="61"/>
      <c r="K74" s="53"/>
    </row>
    <row r="75" spans="1:11" x14ac:dyDescent="0.2">
      <c r="A75" s="57"/>
      <c r="C75" s="2">
        <f t="shared" ref="C75:C80" si="8">MAX(COUNTIF($N$18:$N$29,F75),COUNTIF($N$18:$N$29,G75),COUNTIF($N$18:$N$29,H75),COUNTIF($N$18:$N$29,I75))</f>
        <v>0</v>
      </c>
      <c r="D75" s="2">
        <f t="shared" ref="D75:D80" si="9">MAX(COUNTIF($N$17:$N$29,F75),COUNTIF($N$17:$N$29,G75),COUNTIF($N$17:$N$29,H75),COUNTIF($N$17:$N$29,I75))</f>
        <v>0</v>
      </c>
      <c r="E75" s="6" t="s">
        <v>86</v>
      </c>
      <c r="F75" s="47"/>
      <c r="G75" s="47"/>
      <c r="H75" s="47"/>
      <c r="I75" s="47"/>
      <c r="J75" s="61"/>
      <c r="K75" s="53"/>
    </row>
    <row r="76" spans="1:11" x14ac:dyDescent="0.2">
      <c r="A76" s="57"/>
      <c r="C76" s="2">
        <f t="shared" si="8"/>
        <v>0</v>
      </c>
      <c r="D76" s="2">
        <f t="shared" si="9"/>
        <v>0</v>
      </c>
      <c r="E76" s="6" t="s">
        <v>85</v>
      </c>
      <c r="F76" s="47"/>
      <c r="G76" s="47"/>
      <c r="H76" s="47"/>
      <c r="I76" s="47"/>
      <c r="J76" s="61"/>
      <c r="K76" s="53"/>
    </row>
    <row r="77" spans="1:11" x14ac:dyDescent="0.2">
      <c r="A77" s="57"/>
      <c r="C77" s="2">
        <f t="shared" si="8"/>
        <v>0</v>
      </c>
      <c r="D77" s="2">
        <f t="shared" si="9"/>
        <v>0</v>
      </c>
      <c r="E77" s="4" t="s">
        <v>87</v>
      </c>
      <c r="F77" s="47"/>
      <c r="G77" s="47"/>
      <c r="H77" s="47"/>
      <c r="I77" s="47"/>
      <c r="J77" s="61"/>
      <c r="K77" s="53"/>
    </row>
    <row r="78" spans="1:11" x14ac:dyDescent="0.2">
      <c r="A78" s="57"/>
      <c r="C78" s="2">
        <f t="shared" si="8"/>
        <v>0</v>
      </c>
      <c r="D78" s="2">
        <f t="shared" si="9"/>
        <v>0</v>
      </c>
      <c r="E78" s="4" t="s">
        <v>88</v>
      </c>
      <c r="F78" s="47"/>
      <c r="G78" s="47"/>
      <c r="H78" s="47"/>
      <c r="I78" s="47"/>
      <c r="J78" s="61"/>
      <c r="K78" s="53"/>
    </row>
    <row r="79" spans="1:11" x14ac:dyDescent="0.2">
      <c r="A79" s="57"/>
      <c r="C79" s="2">
        <f t="shared" si="8"/>
        <v>0</v>
      </c>
      <c r="D79" s="2">
        <f t="shared" si="9"/>
        <v>0</v>
      </c>
      <c r="E79" s="4" t="s">
        <v>84</v>
      </c>
      <c r="F79" s="47"/>
      <c r="G79" s="47"/>
      <c r="H79" s="47"/>
      <c r="I79" s="47"/>
      <c r="J79" s="61"/>
      <c r="K79" s="53"/>
    </row>
    <row r="80" spans="1:11" x14ac:dyDescent="0.2">
      <c r="A80" s="57"/>
      <c r="C80" s="2">
        <f t="shared" si="8"/>
        <v>0</v>
      </c>
      <c r="D80" s="2">
        <f t="shared" si="9"/>
        <v>0</v>
      </c>
      <c r="E80" s="4" t="s">
        <v>100</v>
      </c>
      <c r="F80" s="47"/>
      <c r="G80" s="47"/>
      <c r="H80" s="47"/>
      <c r="I80" s="47"/>
      <c r="J80" s="61"/>
      <c r="K80" s="53"/>
    </row>
    <row r="81" spans="1:15" x14ac:dyDescent="0.2">
      <c r="A81" s="57"/>
      <c r="J81" s="61"/>
      <c r="K81" s="53"/>
    </row>
    <row r="82" spans="1:15" x14ac:dyDescent="0.2">
      <c r="A82" s="57"/>
      <c r="B82" s="35" t="s">
        <v>50</v>
      </c>
      <c r="C82" s="39">
        <f>SUM(C83:C95)</f>
        <v>0</v>
      </c>
      <c r="D82" s="39">
        <f>SUM(D83:D95)</f>
        <v>0</v>
      </c>
      <c r="E82" s="48" t="s">
        <v>36</v>
      </c>
      <c r="J82" s="61"/>
      <c r="K82" s="53"/>
      <c r="N82" s="40">
        <f>IF(OR(C82&gt;=1,C41&gt;=2),1,0)</f>
        <v>0</v>
      </c>
      <c r="O82" s="40">
        <f>IF(OR(D82&gt;=1,D41&gt;=2),1,0)</f>
        <v>0</v>
      </c>
    </row>
    <row r="83" spans="1:15" x14ac:dyDescent="0.2">
      <c r="A83" s="57"/>
      <c r="C83" s="2">
        <f t="shared" ref="C83" si="10">MAX(COUNTIF($N$18:$N$29,F83),COUNTIF($N$18:$N$29,G83),COUNTIF($N$18:$N$29,H83),COUNTIF($N$18:$N$29,I83))</f>
        <v>0</v>
      </c>
      <c r="D83" s="2">
        <f t="shared" ref="D83" si="11">MAX(COUNTIF($N$17:$N$29,F83),COUNTIF($N$17:$N$29,G83),COUNTIF($N$17:$N$29,H83),COUNTIF($N$17:$N$29,I83))</f>
        <v>0</v>
      </c>
      <c r="E83" s="4" t="s">
        <v>5</v>
      </c>
      <c r="F83" s="47"/>
      <c r="G83" s="47"/>
      <c r="H83" s="47"/>
      <c r="I83" s="47"/>
      <c r="J83" s="61"/>
      <c r="K83" s="53"/>
    </row>
    <row r="84" spans="1:15" x14ac:dyDescent="0.2">
      <c r="A84" s="57"/>
      <c r="C84" s="2">
        <f t="shared" ref="C84:C95" si="12">MAX(COUNTIF($N$18:$N$29,F84),COUNTIF($N$18:$N$29,G84),COUNTIF($N$18:$N$29,H84),COUNTIF($N$18:$N$29,I84))</f>
        <v>0</v>
      </c>
      <c r="D84" s="2">
        <f t="shared" ref="D84:D95" si="13">MAX(COUNTIF($N$17:$N$29,F84),COUNTIF($N$17:$N$29,G84),COUNTIF($N$17:$N$29,H84),COUNTIF($N$17:$N$29,I84))</f>
        <v>0</v>
      </c>
      <c r="E84" s="6" t="s">
        <v>44</v>
      </c>
      <c r="F84" s="47"/>
      <c r="G84" s="47"/>
      <c r="H84" s="47"/>
      <c r="I84" s="47"/>
      <c r="J84" s="61"/>
      <c r="K84" s="53"/>
    </row>
    <row r="85" spans="1:15" x14ac:dyDescent="0.2">
      <c r="A85" s="57"/>
      <c r="C85" s="2">
        <f t="shared" si="12"/>
        <v>0</v>
      </c>
      <c r="D85" s="2">
        <f t="shared" si="13"/>
        <v>0</v>
      </c>
      <c r="E85" s="4" t="s">
        <v>41</v>
      </c>
      <c r="F85" s="47"/>
      <c r="G85" s="47"/>
      <c r="H85" s="47"/>
      <c r="I85" s="47"/>
      <c r="J85" s="61"/>
      <c r="K85" s="53"/>
    </row>
    <row r="86" spans="1:15" x14ac:dyDescent="0.2">
      <c r="A86" s="57"/>
      <c r="C86" s="2">
        <f t="shared" ref="C86" si="14">MAX(COUNTIF($N$18:$N$29,F86),COUNTIF($N$18:$N$29,G86),COUNTIF($N$18:$N$29,H86),COUNTIF($N$18:$N$29,I86))</f>
        <v>0</v>
      </c>
      <c r="D86" s="2">
        <f t="shared" ref="D86" si="15">MAX(COUNTIF($N$17:$N$29,F86),COUNTIF($N$17:$N$29,G86),COUNTIF($N$17:$N$29,H86),COUNTIF($N$17:$N$29,I86))</f>
        <v>0</v>
      </c>
      <c r="E86" s="4" t="s">
        <v>122</v>
      </c>
      <c r="F86" s="47"/>
      <c r="G86" s="47"/>
      <c r="H86" s="47"/>
      <c r="I86" s="47"/>
      <c r="J86" s="61"/>
      <c r="K86" s="53"/>
    </row>
    <row r="87" spans="1:15" x14ac:dyDescent="0.2">
      <c r="A87" s="57"/>
      <c r="C87" s="2">
        <f t="shared" si="12"/>
        <v>0</v>
      </c>
      <c r="D87" s="2">
        <f t="shared" si="13"/>
        <v>0</v>
      </c>
      <c r="E87" s="4" t="s">
        <v>32</v>
      </c>
      <c r="F87" s="47"/>
      <c r="G87" s="47"/>
      <c r="H87" s="47"/>
      <c r="I87" s="47"/>
      <c r="J87" s="61"/>
      <c r="K87" s="53"/>
    </row>
    <row r="88" spans="1:15" x14ac:dyDescent="0.2">
      <c r="A88" s="57"/>
      <c r="C88" s="2">
        <f t="shared" si="12"/>
        <v>0</v>
      </c>
      <c r="D88" s="2">
        <f t="shared" si="13"/>
        <v>0</v>
      </c>
      <c r="E88" s="8" t="s">
        <v>123</v>
      </c>
      <c r="F88" s="47"/>
      <c r="G88" s="47"/>
      <c r="H88" s="47"/>
      <c r="I88" s="47"/>
      <c r="J88" s="61"/>
      <c r="K88" s="53"/>
    </row>
    <row r="89" spans="1:15" x14ac:dyDescent="0.2">
      <c r="A89" s="57"/>
      <c r="C89" s="2">
        <f t="shared" si="12"/>
        <v>0</v>
      </c>
      <c r="D89" s="2">
        <f t="shared" si="13"/>
        <v>0</v>
      </c>
      <c r="E89" s="4" t="s">
        <v>7</v>
      </c>
      <c r="F89" s="47"/>
      <c r="G89" s="47"/>
      <c r="H89" s="47"/>
      <c r="I89" s="47"/>
      <c r="J89" s="61"/>
      <c r="K89" s="53"/>
    </row>
    <row r="90" spans="1:15" x14ac:dyDescent="0.2">
      <c r="A90" s="57"/>
      <c r="C90" s="2">
        <f t="shared" si="12"/>
        <v>0</v>
      </c>
      <c r="D90" s="2">
        <f t="shared" si="13"/>
        <v>0</v>
      </c>
      <c r="E90" s="4" t="s">
        <v>8</v>
      </c>
      <c r="F90" s="47"/>
      <c r="G90" s="47"/>
      <c r="H90" s="47"/>
      <c r="I90" s="47"/>
      <c r="J90" s="61"/>
      <c r="K90" s="53"/>
    </row>
    <row r="91" spans="1:15" x14ac:dyDescent="0.2">
      <c r="A91" s="57"/>
      <c r="C91" s="2">
        <f t="shared" si="12"/>
        <v>0</v>
      </c>
      <c r="D91" s="2">
        <f t="shared" si="13"/>
        <v>0</v>
      </c>
      <c r="E91" s="4" t="s">
        <v>9</v>
      </c>
      <c r="F91" s="47"/>
      <c r="G91" s="47"/>
      <c r="H91" s="47"/>
      <c r="I91" s="47"/>
      <c r="J91" s="61"/>
      <c r="K91" s="53"/>
    </row>
    <row r="92" spans="1:15" x14ac:dyDescent="0.2">
      <c r="A92" s="57"/>
      <c r="C92" s="2">
        <f t="shared" si="12"/>
        <v>0</v>
      </c>
      <c r="D92" s="2">
        <f t="shared" si="13"/>
        <v>0</v>
      </c>
      <c r="E92" s="4" t="s">
        <v>10</v>
      </c>
      <c r="F92" s="47"/>
      <c r="G92" s="47"/>
      <c r="H92" s="47"/>
      <c r="I92" s="47"/>
      <c r="J92" s="61"/>
      <c r="K92" s="53"/>
    </row>
    <row r="93" spans="1:15" x14ac:dyDescent="0.2">
      <c r="A93" s="57"/>
      <c r="C93" s="2">
        <f t="shared" si="12"/>
        <v>0</v>
      </c>
      <c r="D93" s="2">
        <f t="shared" si="13"/>
        <v>0</v>
      </c>
      <c r="E93" s="4" t="s">
        <v>102</v>
      </c>
      <c r="F93" s="47"/>
      <c r="G93" s="47"/>
      <c r="H93" s="47"/>
      <c r="I93" s="47"/>
      <c r="J93" s="61"/>
      <c r="K93" s="53"/>
    </row>
    <row r="94" spans="1:15" x14ac:dyDescent="0.2">
      <c r="A94" s="57"/>
      <c r="C94" s="2">
        <f t="shared" si="12"/>
        <v>0</v>
      </c>
      <c r="D94" s="2">
        <f t="shared" si="13"/>
        <v>0</v>
      </c>
      <c r="E94" s="4" t="s">
        <v>42</v>
      </c>
      <c r="F94" s="47"/>
      <c r="G94" s="47"/>
      <c r="H94" s="47"/>
      <c r="I94" s="47"/>
      <c r="J94" s="61"/>
      <c r="K94" s="53"/>
    </row>
    <row r="95" spans="1:15" x14ac:dyDescent="0.2">
      <c r="A95" s="57"/>
      <c r="C95" s="2">
        <f t="shared" si="12"/>
        <v>0</v>
      </c>
      <c r="D95" s="2">
        <f t="shared" si="13"/>
        <v>0</v>
      </c>
      <c r="E95" s="4" t="s">
        <v>11</v>
      </c>
      <c r="F95" s="47"/>
      <c r="G95" s="47"/>
      <c r="H95" s="47"/>
      <c r="I95" s="47"/>
      <c r="J95" s="61"/>
      <c r="K95" s="53"/>
    </row>
    <row r="96" spans="1:15" x14ac:dyDescent="0.2">
      <c r="A96" s="57"/>
      <c r="J96" s="61"/>
      <c r="K96" s="53"/>
    </row>
    <row r="97" spans="1:11" x14ac:dyDescent="0.2">
      <c r="A97" s="57"/>
      <c r="B97" s="35" t="s">
        <v>101</v>
      </c>
      <c r="C97" s="13">
        <f>MIN(SUM(C98:C101),2)</f>
        <v>0</v>
      </c>
      <c r="D97" s="13">
        <f>MIN(SUM(D98:D101),2)</f>
        <v>0</v>
      </c>
      <c r="E97" s="48" t="s">
        <v>113</v>
      </c>
      <c r="J97" s="61"/>
      <c r="K97" s="53"/>
    </row>
    <row r="98" spans="1:11" x14ac:dyDescent="0.2">
      <c r="A98" s="57"/>
      <c r="C98" s="2">
        <f>MAX(COUNTIF($N$18:$N$29,F98),COUNTIF($N$18:$N$29,G98),COUNTIF($N$18:$N$29,H98),COUNTIF($N$18:$N$29,I98))</f>
        <v>0</v>
      </c>
      <c r="D98" s="2">
        <f>MAX(COUNTIF($N$17:$N$29,F98),COUNTIF($N$17:$N$29,G98),COUNTIF($N$17:$N$29,H98),COUNTIF($N$17:$N$29,I98))</f>
        <v>0</v>
      </c>
      <c r="E98" s="6" t="s">
        <v>93</v>
      </c>
      <c r="F98" s="47"/>
      <c r="G98" s="47"/>
      <c r="H98" s="47"/>
      <c r="I98" s="47"/>
      <c r="J98" s="61"/>
      <c r="K98" s="53"/>
    </row>
    <row r="99" spans="1:11" x14ac:dyDescent="0.2">
      <c r="A99" s="57"/>
      <c r="C99" s="2">
        <f>MAX(COUNTIF($N$18:$N$29,F99),COUNTIF($N$18:$N$29,G99),COUNTIF($N$18:$N$29,H99),COUNTIF($N$18:$N$29,I99))</f>
        <v>0</v>
      </c>
      <c r="D99" s="2">
        <f>MAX(COUNTIF($N$17:$N$29,F99),COUNTIF($N$17:$N$29,G99),COUNTIF($N$17:$N$29,H99),COUNTIF($N$17:$N$29,I99))</f>
        <v>0</v>
      </c>
      <c r="E99" s="6" t="s">
        <v>121</v>
      </c>
      <c r="F99" s="47"/>
      <c r="G99" s="47"/>
      <c r="H99" s="47"/>
      <c r="I99" s="47"/>
      <c r="J99" s="61"/>
      <c r="K99" s="53"/>
    </row>
    <row r="100" spans="1:11" x14ac:dyDescent="0.2">
      <c r="A100" s="57"/>
      <c r="C100" s="2">
        <f>MAX(COUNTIF($N$18:$N$29,F100),COUNTIF($N$18:$N$29,G100),COUNTIF($N$18:$N$29,H100),COUNTIF($N$18:$N$29,I100))</f>
        <v>0</v>
      </c>
      <c r="D100" s="2">
        <f>MAX(COUNTIF($N$17:$N$29,F100),COUNTIF($N$17:$N$29,G100),COUNTIF($N$17:$N$29,H100),COUNTIF($N$17:$N$29,I100))</f>
        <v>0</v>
      </c>
      <c r="E100" s="6" t="s">
        <v>92</v>
      </c>
      <c r="F100" s="47"/>
      <c r="G100" s="47"/>
      <c r="H100" s="47"/>
      <c r="I100" s="47"/>
      <c r="J100" s="61"/>
      <c r="K100" s="53"/>
    </row>
    <row r="101" spans="1:11" x14ac:dyDescent="0.2">
      <c r="A101" s="57"/>
      <c r="C101" s="2">
        <f>MAX(COUNTIF($N$18:$N$29,F101),COUNTIF($N$18:$N$29,G101),COUNTIF($N$18:$N$29,H101),COUNTIF($N$18:$N$29,I101))</f>
        <v>0</v>
      </c>
      <c r="D101" s="2">
        <f>MAX(COUNTIF($N$17:$N$29,F101),COUNTIF($N$17:$N$29,G101),COUNTIF($N$17:$N$29,H101),COUNTIF($N$17:$N$29,I101))</f>
        <v>0</v>
      </c>
      <c r="E101" s="6" t="s">
        <v>34</v>
      </c>
      <c r="F101" s="47"/>
      <c r="G101" s="47"/>
      <c r="H101" s="47"/>
      <c r="I101" s="47"/>
      <c r="J101" s="61"/>
      <c r="K101" s="53"/>
    </row>
    <row r="102" spans="1:11" x14ac:dyDescent="0.2">
      <c r="A102" s="57"/>
      <c r="J102" s="61"/>
      <c r="K102" s="53"/>
    </row>
    <row r="103" spans="1:11" ht="15" thickBot="1" x14ac:dyDescent="0.25">
      <c r="A103" s="60"/>
      <c r="B103" s="24"/>
      <c r="C103" s="25"/>
      <c r="D103" s="25"/>
      <c r="E103" s="26"/>
      <c r="F103" s="25"/>
      <c r="G103" s="25"/>
      <c r="H103" s="25"/>
      <c r="I103" s="25"/>
      <c r="J103" s="27"/>
      <c r="K103" s="55"/>
    </row>
    <row r="104" spans="1:11" ht="15" thickTop="1" x14ac:dyDescent="0.2"/>
  </sheetData>
  <sheetProtection password="D00E" sheet="1" objects="1" scenarios="1" selectLockedCells="1"/>
  <mergeCells count="10">
    <mergeCell ref="B11:I11"/>
    <mergeCell ref="B12:I12"/>
    <mergeCell ref="B8:C8"/>
    <mergeCell ref="B1:I1"/>
    <mergeCell ref="B2:I2"/>
    <mergeCell ref="B5:I5"/>
    <mergeCell ref="B6:I6"/>
    <mergeCell ref="B7:I7"/>
    <mergeCell ref="B10:I10"/>
    <mergeCell ref="B9:I9"/>
  </mergeCells>
  <phoneticPr fontId="1"/>
  <conditionalFormatting sqref="C17">
    <cfRule type="colorScale" priority="71">
      <colorScale>
        <cfvo type="num" val="0"/>
        <cfvo type="num" val="1"/>
        <color rgb="FFFD8588"/>
        <color theme="9" tint="0.79998168889431442"/>
      </colorScale>
    </cfRule>
  </conditionalFormatting>
  <conditionalFormatting sqref="D17">
    <cfRule type="colorScale" priority="70">
      <colorScale>
        <cfvo type="num" val="0"/>
        <cfvo type="num" val="1"/>
        <color rgb="FFFD8588"/>
        <color theme="9" tint="0.79998168889431442"/>
      </colorScale>
    </cfRule>
  </conditionalFormatting>
  <conditionalFormatting sqref="C18:C19">
    <cfRule type="colorScale" priority="69">
      <colorScale>
        <cfvo type="num" val="0"/>
        <cfvo type="num" val="1"/>
        <color rgb="FFFD8588"/>
        <color theme="9" tint="0.79998168889431442"/>
      </colorScale>
    </cfRule>
  </conditionalFormatting>
  <conditionalFormatting sqref="D18:D19">
    <cfRule type="colorScale" priority="68">
      <colorScale>
        <cfvo type="num" val="0"/>
        <cfvo type="num" val="1"/>
        <color rgb="FFFD8588"/>
        <color theme="9" tint="0.79998168889431442"/>
      </colorScale>
    </cfRule>
  </conditionalFormatting>
  <conditionalFormatting sqref="C22:C23">
    <cfRule type="colorScale" priority="67">
      <colorScale>
        <cfvo type="num" val="0"/>
        <cfvo type="num" val="1"/>
        <color rgb="FFFD8588"/>
        <color theme="9" tint="0.79998168889431442"/>
      </colorScale>
    </cfRule>
  </conditionalFormatting>
  <conditionalFormatting sqref="D22:D23">
    <cfRule type="colorScale" priority="66">
      <colorScale>
        <cfvo type="num" val="0"/>
        <cfvo type="num" val="1"/>
        <color rgb="FFFD8588"/>
        <color theme="9" tint="0.79998168889431442"/>
      </colorScale>
    </cfRule>
  </conditionalFormatting>
  <conditionalFormatting sqref="C25">
    <cfRule type="colorScale" priority="65">
      <colorScale>
        <cfvo type="num" val="0"/>
        <cfvo type="num" val="0.5"/>
        <color rgb="FFFD8588"/>
        <color theme="9" tint="0.79998168889431442"/>
      </colorScale>
    </cfRule>
  </conditionalFormatting>
  <conditionalFormatting sqref="C33">
    <cfRule type="colorScale" priority="63">
      <colorScale>
        <cfvo type="formula" val="0"/>
        <cfvo type="num" val="2"/>
        <color rgb="FFFD8588"/>
        <color theme="9" tint="0.79998168889431442"/>
      </colorScale>
    </cfRule>
  </conditionalFormatting>
  <conditionalFormatting sqref="C41">
    <cfRule type="colorScale" priority="57">
      <colorScale>
        <cfvo type="num" val="0"/>
        <cfvo type="num" val="1"/>
        <color rgb="FFFD8588"/>
        <color theme="9" tint="0.79998168889431442"/>
      </colorScale>
    </cfRule>
  </conditionalFormatting>
  <conditionalFormatting sqref="D41">
    <cfRule type="colorScale" priority="55">
      <colorScale>
        <cfvo type="num" val="0"/>
        <cfvo type="num" val="1"/>
        <color rgb="FFFD8588"/>
        <color theme="9" tint="0.79998168889431442"/>
      </colorScale>
    </cfRule>
  </conditionalFormatting>
  <conditionalFormatting sqref="C51">
    <cfRule type="colorScale" priority="54">
      <colorScale>
        <cfvo type="num" val="0"/>
        <cfvo type="num" val="2"/>
        <color rgb="FFFD8588"/>
        <color theme="9" tint="0.79998168889431442"/>
      </colorScale>
    </cfRule>
  </conditionalFormatting>
  <conditionalFormatting sqref="C74">
    <cfRule type="colorScale" priority="50">
      <colorScale>
        <cfvo type="num" val="0"/>
        <cfvo type="num" val="1"/>
        <color rgb="FFFD8588"/>
        <color theme="9" tint="0.79998168889431442"/>
      </colorScale>
    </cfRule>
  </conditionalFormatting>
  <conditionalFormatting sqref="D74">
    <cfRule type="colorScale" priority="49">
      <colorScale>
        <cfvo type="num" val="0"/>
        <cfvo type="num" val="1"/>
        <color rgb="FFFD8588"/>
        <color theme="9" tint="0.79998168889431442"/>
      </colorScale>
    </cfRule>
  </conditionalFormatting>
  <conditionalFormatting sqref="D51">
    <cfRule type="colorScale" priority="42">
      <colorScale>
        <cfvo type="num" val="0"/>
        <cfvo type="num" val="2"/>
        <color rgb="FFFD8588"/>
        <color theme="9" tint="0.79998168889431442"/>
      </colorScale>
    </cfRule>
  </conditionalFormatting>
  <conditionalFormatting sqref="C60:D60">
    <cfRule type="colorScale" priority="41">
      <colorScale>
        <cfvo type="num" val="0"/>
        <cfvo type="num" val="2"/>
        <color rgb="FFFD8588"/>
        <color theme="9" tint="0.79998168889431442"/>
      </colorScale>
    </cfRule>
  </conditionalFormatting>
  <conditionalFormatting sqref="D33">
    <cfRule type="colorScale" priority="38">
      <colorScale>
        <cfvo type="formula" val="0"/>
        <cfvo type="num" val="2"/>
        <color rgb="FFFD8588"/>
        <color theme="9" tint="0.79998168889431442"/>
      </colorScale>
    </cfRule>
  </conditionalFormatting>
  <conditionalFormatting sqref="C40">
    <cfRule type="colorScale" priority="31">
      <colorScale>
        <cfvo type="formula" val="isnull($N$39)"/>
        <cfvo type="formula" val="istrue($N$39)"/>
        <color rgb="FFFD686D"/>
        <color theme="9" tint="0.79998168889431442"/>
      </colorScale>
    </cfRule>
  </conditionalFormatting>
  <conditionalFormatting sqref="H38">
    <cfRule type="colorScale" priority="26">
      <colorScale>
        <cfvo type="formula" val="$N$39=0"/>
        <cfvo type="formula" val="$N$39=0"/>
        <color rgb="FFFF7128"/>
        <color rgb="FFFFEF9C"/>
      </colorScale>
    </cfRule>
  </conditionalFormatting>
  <conditionalFormatting sqref="N36">
    <cfRule type="colorScale" priority="16">
      <colorScale>
        <cfvo type="formula" val="IF($O$36,1,0)"/>
        <cfvo type="max"/>
        <color rgb="FFFF7128"/>
        <color rgb="FFFFEF9C"/>
      </colorScale>
    </cfRule>
  </conditionalFormatting>
  <conditionalFormatting sqref="C39">
    <cfRule type="expression" dxfId="5" priority="11">
      <formula>$N$39=1</formula>
    </cfRule>
  </conditionalFormatting>
  <conditionalFormatting sqref="D39">
    <cfRule type="expression" dxfId="4" priority="10">
      <formula>$O$39=1</formula>
    </cfRule>
  </conditionalFormatting>
  <conditionalFormatting sqref="C15">
    <cfRule type="expression" dxfId="3" priority="9">
      <formula>$N$15=1</formula>
    </cfRule>
  </conditionalFormatting>
  <conditionalFormatting sqref="D15">
    <cfRule type="expression" dxfId="2" priority="6">
      <formula>$N$15=1</formula>
    </cfRule>
  </conditionalFormatting>
  <conditionalFormatting sqref="C82">
    <cfRule type="expression" dxfId="1" priority="5">
      <formula>$N$82=1</formula>
    </cfRule>
  </conditionalFormatting>
  <conditionalFormatting sqref="D25">
    <cfRule type="colorScale" priority="2">
      <colorScale>
        <cfvo type="num" val="0"/>
        <cfvo type="num" val="0.5"/>
        <color rgb="FFFD8588"/>
        <color theme="9" tint="0.79998168889431442"/>
      </colorScale>
    </cfRule>
  </conditionalFormatting>
  <conditionalFormatting sqref="D82">
    <cfRule type="expression" dxfId="0" priority="1">
      <formula>$O$82=1</formula>
    </cfRule>
  </conditionalFormatting>
  <dataValidations count="3">
    <dataValidation type="list" allowBlank="1" showInputMessage="1" showErrorMessage="1" sqref="M17">
      <formula1>$N$17:$N$30</formula1>
    </dataValidation>
    <dataValidation type="list" allowBlank="1" showInputMessage="1" showErrorMessage="1" sqref="F17:I19 F83:I95 F75:I80 F98:I101 I34:I35 H36:H37 F61:I72 F52:I58 F42:I49 F22:I23 F26:I31">
      <formula1>$N$17:$N$29</formula1>
    </dataValidation>
    <dataValidation type="list" showInputMessage="1" showErrorMessage="1" sqref="B8:C8">
      <formula1>$P$16:$P$20</formula1>
    </dataValidation>
  </dataValidations>
  <printOptions horizontalCentered="1" verticalCentered="1"/>
  <pageMargins left="0.7" right="0.7" top="0.75" bottom="0.75" header="0.3" footer="0.3"/>
  <pageSetup scale="5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 Clark</dc:creator>
  <cp:lastModifiedBy>Microsoft Office User</cp:lastModifiedBy>
  <cp:lastPrinted>2017-03-29T15:40:23Z</cp:lastPrinted>
  <dcterms:created xsi:type="dcterms:W3CDTF">2017-02-28T14:34:00Z</dcterms:created>
  <dcterms:modified xsi:type="dcterms:W3CDTF">2017-05-01T19:04:43Z</dcterms:modified>
</cp:coreProperties>
</file>